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rank\Documents\MF\Zlatka\veci do školy\Gramotnosť\2020_PHZ_Pomôcky\"/>
    </mc:Choice>
  </mc:AlternateContent>
  <bookViews>
    <workbookView xWindow="6150" yWindow="1110" windowWidth="27210" windowHeight="16770" activeTab="1"/>
  </bookViews>
  <sheets>
    <sheet name="Návrh plnenia kritérií" sheetId="4" r:id="rId1"/>
    <sheet name="Špecifikácia učebných pomôcok" sheetId="3" r:id="rId2"/>
  </sheets>
  <definedNames>
    <definedName name="_xlnm.Print_Titles" localSheetId="1">'Špecifikácia učebných pomôcok'!$4:$4</definedName>
    <definedName name="_xlnm.Print_Area" localSheetId="0">'Návrh plnenia kritérií'!$A$1:$D$39</definedName>
    <definedName name="_xlnm.Print_Area" localSheetId="1">'Špecifikácia učebných pomôcok'!$A$1:$K$56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3" l="1"/>
  <c r="I51" i="3" s="1"/>
  <c r="I48" i="3"/>
  <c r="I50" i="3" s="1"/>
  <c r="G46" i="3"/>
  <c r="K46" i="3" s="1"/>
  <c r="G45" i="3"/>
  <c r="K45" i="3" s="1"/>
  <c r="K44" i="3"/>
  <c r="I44" i="3" s="1"/>
  <c r="H44" i="3"/>
  <c r="G44" i="3"/>
  <c r="K43" i="3"/>
  <c r="H43" i="3"/>
  <c r="G43" i="3"/>
  <c r="I43" i="3" s="1"/>
  <c r="K42" i="3"/>
  <c r="H42" i="3"/>
  <c r="G42" i="3"/>
  <c r="I42" i="3" s="1"/>
  <c r="K41" i="3"/>
  <c r="H41" i="3"/>
  <c r="G41" i="3"/>
  <c r="I41" i="3" s="1"/>
  <c r="K40" i="3"/>
  <c r="H40" i="3"/>
  <c r="G40" i="3"/>
  <c r="I40" i="3" s="1"/>
  <c r="K39" i="3"/>
  <c r="H39" i="3"/>
  <c r="G39" i="3"/>
  <c r="I39" i="3" s="1"/>
  <c r="K38" i="3"/>
  <c r="H38" i="3"/>
  <c r="G38" i="3"/>
  <c r="I38" i="3" s="1"/>
  <c r="K37" i="3"/>
  <c r="H37" i="3"/>
  <c r="G37" i="3"/>
  <c r="I37" i="3" s="1"/>
  <c r="K36" i="3"/>
  <c r="H36" i="3"/>
  <c r="G36" i="3"/>
  <c r="I36" i="3" s="1"/>
  <c r="K35" i="3"/>
  <c r="H35" i="3"/>
  <c r="G35" i="3"/>
  <c r="I35" i="3" s="1"/>
  <c r="K34" i="3"/>
  <c r="H34" i="3"/>
  <c r="G34" i="3"/>
  <c r="I34" i="3" s="1"/>
  <c r="K33" i="3"/>
  <c r="H33" i="3"/>
  <c r="G33" i="3"/>
  <c r="I33" i="3" s="1"/>
  <c r="K31" i="3"/>
  <c r="H31" i="3"/>
  <c r="G31" i="3"/>
  <c r="I31" i="3" s="1"/>
  <c r="K30" i="3"/>
  <c r="H30" i="3"/>
  <c r="G30" i="3"/>
  <c r="I30" i="3" s="1"/>
  <c r="K29" i="3"/>
  <c r="H29" i="3"/>
  <c r="G29" i="3"/>
  <c r="I29" i="3" s="1"/>
  <c r="K28" i="3"/>
  <c r="H28" i="3"/>
  <c r="G28" i="3"/>
  <c r="I28" i="3" s="1"/>
  <c r="K27" i="3"/>
  <c r="H27" i="3"/>
  <c r="G27" i="3"/>
  <c r="I27" i="3" s="1"/>
  <c r="K26" i="3"/>
  <c r="H26" i="3"/>
  <c r="G26" i="3"/>
  <c r="I26" i="3" s="1"/>
  <c r="K25" i="3"/>
  <c r="H25" i="3"/>
  <c r="G25" i="3"/>
  <c r="I25" i="3" s="1"/>
  <c r="K24" i="3"/>
  <c r="H24" i="3"/>
  <c r="G24" i="3"/>
  <c r="I24" i="3" s="1"/>
  <c r="K23" i="3"/>
  <c r="H23" i="3"/>
  <c r="G23" i="3"/>
  <c r="I23" i="3" s="1"/>
  <c r="K22" i="3"/>
  <c r="H22" i="3"/>
  <c r="G22" i="3"/>
  <c r="I22" i="3" s="1"/>
  <c r="K21" i="3"/>
  <c r="H21" i="3"/>
  <c r="G21" i="3"/>
  <c r="I21" i="3" s="1"/>
  <c r="K19" i="3"/>
  <c r="H19" i="3"/>
  <c r="G19" i="3"/>
  <c r="I19" i="3" s="1"/>
  <c r="K18" i="3"/>
  <c r="H18" i="3"/>
  <c r="G18" i="3"/>
  <c r="I18" i="3" s="1"/>
  <c r="K17" i="3"/>
  <c r="H17" i="3"/>
  <c r="G17" i="3"/>
  <c r="I17" i="3" s="1"/>
  <c r="K16" i="3"/>
  <c r="H16" i="3"/>
  <c r="G16" i="3"/>
  <c r="I16" i="3" s="1"/>
  <c r="K15" i="3"/>
  <c r="H15" i="3"/>
  <c r="G15" i="3"/>
  <c r="I15" i="3" s="1"/>
  <c r="K14" i="3"/>
  <c r="H14" i="3"/>
  <c r="G14" i="3"/>
  <c r="I14" i="3" s="1"/>
  <c r="K13" i="3"/>
  <c r="H13" i="3"/>
  <c r="G13" i="3"/>
  <c r="I13" i="3" s="1"/>
  <c r="K12" i="3"/>
  <c r="H12" i="3"/>
  <c r="G12" i="3"/>
  <c r="I12" i="3" s="1"/>
  <c r="K11" i="3"/>
  <c r="H11" i="3"/>
  <c r="G11" i="3"/>
  <c r="I11" i="3" s="1"/>
  <c r="K10" i="3"/>
  <c r="H10" i="3"/>
  <c r="G10" i="3"/>
  <c r="I10" i="3" s="1"/>
  <c r="K9" i="3"/>
  <c r="H9" i="3"/>
  <c r="G9" i="3"/>
  <c r="I9" i="3" s="1"/>
  <c r="K8" i="3"/>
  <c r="H8" i="3"/>
  <c r="G8" i="3"/>
  <c r="I8" i="3" s="1"/>
  <c r="G6" i="3"/>
  <c r="I49" i="3" s="1"/>
  <c r="I53" i="3" s="1"/>
  <c r="K6" i="3" l="1"/>
  <c r="H6" i="3" s="1"/>
  <c r="K60" i="3"/>
  <c r="C27" i="4" s="1"/>
  <c r="I45" i="3"/>
  <c r="H45" i="3"/>
  <c r="I46" i="3"/>
  <c r="H46" i="3"/>
  <c r="I52" i="3"/>
  <c r="G48" i="3"/>
  <c r="I6" i="3" l="1"/>
  <c r="K49" i="3"/>
  <c r="I54" i="3" s="1"/>
  <c r="I56" i="3" s="1"/>
  <c r="K59" i="3" s="1"/>
  <c r="C25" i="4" s="1"/>
  <c r="C26" i="4" s="1"/>
  <c r="I55" i="3" l="1"/>
</calcChain>
</file>

<file path=xl/sharedStrings.xml><?xml version="1.0" encoding="utf-8"?>
<sst xmlns="http://schemas.openxmlformats.org/spreadsheetml/2006/main" count="157" uniqueCount="119">
  <si>
    <t>IČO:</t>
  </si>
  <si>
    <t>DIČ:</t>
  </si>
  <si>
    <t>IČ DPH:</t>
  </si>
  <si>
    <t>Názov predmetu zákazky:</t>
  </si>
  <si>
    <t>Slovník spoločného obstarávania ( Kód CPV):</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</si>
  <si>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</si>
  <si>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t xml:space="preserve">Príloha č.1 - návrh na plnenie kritérií </t>
  </si>
  <si>
    <t>Názov spoločnosti:</t>
  </si>
  <si>
    <t>Adresa:</t>
  </si>
  <si>
    <t>PSČ, Mesto:</t>
  </si>
  <si>
    <t>kontaktná osoba:</t>
  </si>
  <si>
    <t>tel:</t>
  </si>
  <si>
    <t>..................................................................................................</t>
  </si>
  <si>
    <r>
      <t>dátum, meno, priezvisko, podpis (prípadne pečiatka)</t>
    </r>
    <r>
      <rPr>
        <b/>
        <vertAlign val="superscript"/>
        <sz val="11"/>
        <color theme="1"/>
        <rFont val="Calibri"/>
        <family val="2"/>
        <charset val="238"/>
        <scheme val="minor"/>
      </rPr>
      <t>1</t>
    </r>
  </si>
  <si>
    <t>DPH:</t>
  </si>
  <si>
    <t xml:space="preserve">39162200-7  Učebné pomôcky a zariadenia
</t>
  </si>
  <si>
    <t>č.p.</t>
  </si>
  <si>
    <t xml:space="preserve">Názov položky </t>
  </si>
  <si>
    <t>technické vlastnosti</t>
  </si>
  <si>
    <t>PJ</t>
  </si>
  <si>
    <t>MJ</t>
  </si>
  <si>
    <t>JC bez
DPH</t>
  </si>
  <si>
    <t>Celková cena bez DPH</t>
  </si>
  <si>
    <t>JC s DPH</t>
  </si>
  <si>
    <t>Celková
cena s DPH</t>
  </si>
  <si>
    <t>Sadzba
DPH
 v %</t>
  </si>
  <si>
    <t xml:space="preserve">Výška
DPH </t>
  </si>
  <si>
    <t>Informatika</t>
  </si>
  <si>
    <t xml:space="preserve">
Vzdelávacia inteligentná- robotická súprava</t>
  </si>
  <si>
    <t>Súprava vhodná pre prácu v triede. Hlavným účelom je žiaka viesť k premýšľaniu pri riešení úloh, problémov, modelovaniu, konštrukcii, testovaniu reálnych robotických zariadení a overovaniu správnosti riešení. Pridaná hodnota vo vzdelávacom prostredí je že stavebnica umožňuje 3D konštrukcie modelov podľa 2D technickej dokumentácie, uplatnenie existujúcích a získanie nových kompetencií z matematiky (predikcia, meranie veličiny, vzdialenosť, čas, rýchlosť), komunikácia s použitím vedeckej a technickej terminológie, konštrukcie programovateľných robotov s využitím motorov, senzorov, kolies, hriadeľov .
Základným prvkom súpravy je mini - autonómny počítač , ktorý dokáže riadiť výstupy na základe analýzy dát zo vstupných čidiel. Umožňuje Bluetooth a Wi Fi komunikáciu s programovaním k záznamu a spracovaniu dát.
Súprava obsahuje:
- Dva veľké interaktívne servomotory s integrovaným rotačným senzorom 
- Stredný interaktívny servomotor s integrovaným rotačným senzorom 
- Ultrazvukový senzor 
- Senzor farby 
- Gyroskop 
- Dva dotykové senzory 
- Nabíjaciu batériu 
-Viacsmerné koleso, spojovacie vodiče s konektormi, stavebný návod k výukovému modelu.  Súprava je uložená v plastovom boxe s krytom. 
Alebo ekvivalent.</t>
  </si>
  <si>
    <t>ks</t>
  </si>
  <si>
    <t>Biológia</t>
  </si>
  <si>
    <t>trvalé mikroskopické preparáty -sada 1</t>
  </si>
  <si>
    <t>sada obsahuje min.: 
1 x nezmar; 1 x meňavka ; 1 x dažďovka; 1 x malé kôrovce zo sladkej vody (daphnia a cyclops); 1 x mucha domáca - časť hlavy a úst; 1 x mucha domáca - nožička s priľnavými poduškami; 1 x včela medonosná - predné a zadné krídlo; 1 x šupinový epitel - izolované bunky z úst človeka; 1 x striatý sval; 1 x ľudská pokožka hlavy; 1 x kompaktná kosť; 1 x náter ľudskej krvi - zafarbené na červené a biele krvinky; 1 x baktérie z úst - bacily, koky; 1 x rozsievky; 1 x riasa spirogyra; 1 x pleseň; 1 x stonka s listami;  1 x iskerník – koreň; 1 x kukurica – koreň; 1 x slnečnica – stonka; 1 x lila obyčajná - cievne zväzky listov; 1 x ľalia- peľnice s peľovými zrnami; 1 x ľalia - piestik s vajíčkami; 1 x cibuľa - jednoduché rastlinné bunky s bunkovými stenami, jadrami a cytoplazmou; 1 x cibuľa - koreňové čiapočky
Alebo ekvivalent.</t>
  </si>
  <si>
    <t>trvalé mikroskopické preparáty -sada 2</t>
  </si>
  <si>
    <t>sada obsahuje min.:
1 x črievička veľká - zafarbené jadrá;  1 x červenoočko; 1 x morská špongia; 1 x ovčie pečeňové šupky - parazitná pečeňová nákaza; 1 x pásomnica - články rôzneho veku; 1 x svalovec kostrového svalu vykazujúceho enzýmové larvy; 1 x hlística (ascaris);  1 x pavúk - noha s hrebeňom; 1 x pavúk - zvlákňovacia hmota; 1 x včela medonosná - ústne časti robotnice; 1 x včela medonosná - zadné rameno robotnice s peľovým košom; 1 x šváb - žuvacie ústne časti;  1 x vzdušnica z hmyzu; 1 x dýchací otvor hmyzu; 1 x včela medonosná - bodací a jedový vak; 1 x motýľ - časť krídla; 1 x hviezdica - rameno ukazujúce tubusové nohy, tráviacu žľazu, ampuly; 1 x vláknové spojivové tkanivo cicavca; 1 x hyalínová chrupka cicavca; 1 x tukové tkanivo – zafarbené; 1 x hladké svaly; 1 x nervové vlákna; 1 x krvné škvrny žltej kôry - jadrové červené krvinky; 1 x tepny a žily cicavcov; 1 x pečeň z ošípaných; 1 x tenké črevo mačky - sliznicová membrána; 1 x pľúca mačky - alveoly, prieduškové trubice; 1 x oscillatoria - bežná modrozelená filamentózna riasa;  1 x Spirogyra - tvorba zygotov; 1 x huba (psalliota) – výtrusy; 1 x huba (morchella) – výtrusy; 1 x listová pečeň (marchantia) - samčie rozmnožovacie orgány; 1 x listová pečeň (marchantia) - samičie rozmnožovacie orgány; 1 x papraď (pteriida) - odrezok s cievnymi zväzkami; 1 x papraď (aspidium) - listy s výtrusnicou a výtrusmi; 1 x vodná tráva (elodea) - vrchol kmeňa; 1 x dália - hľuzy s inulínovými kryštálmi; 1 x cibuľa - s kryštálmi oxalátu vápenatého; 1 x hruška - kmeňové bunky; 1 x kukurica - typický koreň; 1 x lipa - drevnaté korene; 1 x zemiaky - hľuzy so škrobovými a korkovými bunkami; 1 x liana - jednoročná stonka; 1 x liana - staršia stonka; 1 x tekvica; 1 x uzavretá špička koreňovej čiapočky; 1 x tulipán - pokožka listu; 1 x kosatec - typický jednofarebný list; 1 x čučoriedka – kmeň; 1 x pšenica - zrno
Alebo ekvivalent.</t>
  </si>
  <si>
    <r>
      <rPr>
        <sz val="12"/>
        <rFont val="Calibri"/>
        <family val="2"/>
        <charset val="238"/>
      </rPr>
      <t xml:space="preserve">
</t>
    </r>
    <r>
      <rPr>
        <sz val="12"/>
        <rFont val="Calibri"/>
        <family val="2"/>
        <charset val="238"/>
      </rPr>
      <t xml:space="preserve">Mikroskop-trinokulárny </t>
    </r>
  </si>
  <si>
    <t>Min.parametre:
zväčšenie  40 - 1000x, širokouhlá optika, odolné celokovové telo s ergonomickou rukoväťou, výška cca 38 cm, 5 polohový revolver, trinokulárny tubus so sklonom 30stupňov, otočný o 360 stupňov, medziočná vzdialenosť nastaviteľná od 54 mm do 76 mm,2 širokouhlé okuláry WF 10x,  kondenzor Abbe 1,25 NA s irisovou clonou, achromatické objektívy s tvrdenými šošovkami 4x, 10x,40x, 100x s odpružením, mechanický krížový podstavec 140 mm x 140 mm, jemné a hrubé zaostrovanie,  nastaviteľné LED osvetlenie,  rozmer 234 mm x 168 mm x 346 mm +/- 20 %, súčasťou aj protiprachový obal, nabíjačka, nabíjacia batéria a 5 ml imerzný olej. 
Alebo ekvivalent.</t>
  </si>
  <si>
    <t xml:space="preserve"> Adapter k digitalnym kamerám</t>
  </si>
  <si>
    <t>C-krúžok adaptér 0,5x  k digitálnym kamerám s 1/3" a 1/2" čipom. 
Alebo ekvivalent.</t>
  </si>
  <si>
    <r>
      <t xml:space="preserve">
</t>
    </r>
    <r>
      <rPr>
        <sz val="12"/>
        <rFont val="Calibri"/>
        <family val="2"/>
        <charset val="238"/>
      </rPr>
      <t xml:space="preserve">Mikroskopy
</t>
    </r>
  </si>
  <si>
    <t>Min.parametre:
monokulárny mikroskop s LED osvetlením, monokulárny tubus so skolonom 45 stupňov, otočný o 360 stupňov, achromatické objektívy 4x, 10xx, 40xS, širokouhlý okulár wf 10/1mm, jemné a hrubé zaostrovanie, nastaviteľné LED osvetlenie 20 mA, 3,5 V, 70 mW, regulované osvetlenie, napájanie 230 V, súčasťou je nabíjačka s batériami a ochranný obal alebo ekv.</t>
  </si>
  <si>
    <t>Model mitózy</t>
  </si>
  <si>
    <t>Trojrozmerný reliéfny model ukazuje  9 fáz mitózy na základe typickej bunky cicavcov:
1. Interfáza
2. Profáza
3. Skorá prometafáza
4. Neskôr prometaphase
5. Metafáza
6. Skorá anafyza
7. Neskôr anafázu
8. Telofáza
9. Cytokinéza
Rozmery: cca. 60x40x6 cm. 
Alebo ekvivalent.</t>
  </si>
  <si>
    <t>Model metózy</t>
  </si>
  <si>
    <t>Trojrozmerný reliéfny model ukazuje 10 stupňov meiózy na základe typickej bunky cicavcov:
1. Interfáza (stupeň fázy G1)
2. Profáza I (leptotén)
3. Profáza I (zygotén a pachyten)
4. Profáza I (diplotena)
5. Profáza I (diakinéza)
6. Metafáza I
7. Anapháza I
8. Telofáza I, cytokinéza I, interkinéza, profáza II a metafáza II
9. Anapháza II
10. Telofáza II a cytokinéza II
Rozmery: cca. 60x40x6 cm.
Alebo ekvivalent.</t>
  </si>
  <si>
    <t xml:space="preserve">Model kvetu: Tupilán </t>
  </si>
  <si>
    <t>Model tulipánu, 3-násobne zväčšený, 2-dielny. Veľké lievikovité kvety majú dve sady troch kališných lístkov v radiálne symetrických prasleňoch. Vnútorná časť je červená s prechodom do žltej a čiernej farby. Rozmer  cca : 23 x 24 x 52 cm,
Alebo ekvivalent.</t>
  </si>
  <si>
    <t>pasteurova pipeta</t>
  </si>
  <si>
    <t xml:space="preserve">Materiál : PP, Objem : 3ml, Vhodná pre experimenty s ferrofluidom.
 1 sada obsahuje  100ks
Alebo ekvivalent.
</t>
  </si>
  <si>
    <t>Sada fotosyntéza</t>
  </si>
  <si>
    <t>Sada na výrobu kyslíka a prezentáciu fotosyntézy. Sada obsahuje-  Kadička, 1 l, lievik, univerzálny držiak, 4 záchytné nádoby, 2 gumové zátky, 4 farebné filtre (modrá, žltá, červená, zelená), 4 sivé filtre, návod na CDR
Alebo ekvivalent.</t>
  </si>
  <si>
    <t>Binokulárna lupa</t>
  </si>
  <si>
    <t>Minimálne parametre :  zväčšenie 20x + /- 20 %,  binokulárny tubus s uhlom 45 stupňov, otočný o 360 stupńov, nastaviteľný rozostup očí, dioptrická korekcia na jednom tubusu, širokouhlý okulár wf 10x/20mm, objektív 2x, 4xx, horné  a spodné osvetlenie, 6 LED, 20 mA, 3,5V, 70 mW, napájanie 220V - 240V, batérie AA NiMH, súčasťou aj protiprachový obal
Alebo ekvivalent.</t>
  </si>
  <si>
    <t xml:space="preserve">Okulárová kamera </t>
  </si>
  <si>
    <t xml:space="preserve">Vlastnosti kamery:
- Kamera určená pre snímanie obrazu z optických prístrojov
- Kamera sa jednoduchým spôsobom vsunie do tubusu namiesto okuláru
- kamera má kovové telo. CMOS senzor - rozlíšenie 1920 x 1080 px., Full HD. Priemer tubusu 23,2mm, vstavaný UV/IR filter
- adaptéry majú priemery: 30mm; 30,5mm; 31,7mm (1,25")
- Kompatibilná s Win 7 / 8 / 10.USB 2.0, kábel je súčasťou balenia
Balenie obsahuje: kameru s krytkou, USB- kábel,  Software CD, adaptéry pre okuláre s priemerom 30mm, 30,5mm, 31,7mm (31,7mm s aretačným šróbikom). Špecifikácia- USB 2.0 camera, UVC štandart, formát obrazu: jpg, bmp, tif, png; video formát: avi
Alebo ekvivalent.
</t>
  </si>
  <si>
    <t>Chémia</t>
  </si>
  <si>
    <t>Magnetické miešadlo s ohrevom</t>
  </si>
  <si>
    <t>Popis- Doska s keramickým povrchom pre väčšiu odolnosť a trvanlivosť, Nastaviteľná rýchlosť a teplota, Analógové riadenie, Dodanie musí zahŕňa tyč a svorku pre držanie elektródy alebo teplomeru.
Max. objem: 10L
Max. rýchlosť : 1600 otáčok za minútu
Max. teplota (platňa): 380 ° C
Výkon ohrevu 600W
Rozmery dosky: 190x190 mm
Rozmery prístroja DxŠxV: 340x200x120mm
220V/50Hz
Alebo ekvivalent.</t>
  </si>
  <si>
    <t>Ekologická sada s príslušenstvom (kufrík)</t>
  </si>
  <si>
    <t>Prenosné laboratórium v kufríku určené na prácu v teréne. Umožňuje skupinový výskum vody a pôdy Obsahuje príručku a popis pokusov. Je možné uskutočniť  pokusy  s rôznou tematikou :  čo spôsobuje zakalenie vody, vplyv síry na životné prostredie, miera kyslosti vody v záhradnom jazierku, biologické vyhodnotenie povrchovej vody, meranie tvrdosti vody, kolobeh dusíka, testovanie amoniaku, testovanie nitrátu, fosfátu, prehnojovanie pôdy, hodnota pH dažďa, kyslosť pôdy.  Obsah kufríka: farebná škála, pinzeta, vodotesná podložka na biologické pokusy vzorková nádobka, filtračný papier, lievik, fľaše so širokým hrdlom a meracie poháre.
Alebo ekvivalent.</t>
  </si>
  <si>
    <t>Sada na elektrolýzu</t>
  </si>
  <si>
    <t>Súprava obsahuje pomôcky na základné elektrochemické pokusy: Sklenená nádoba, miešacia tyčinka, sulfid meďnatý, kyselina citrónová, elektródy uhlíka, olova, zinku, medi, železa, mini multimeter, LED indikátor, vodiče.
Alebo ekvivalent.</t>
  </si>
  <si>
    <t>Sada na destiláciu (žiacky kufrík)</t>
  </si>
  <si>
    <r>
      <rPr>
        <sz val="10"/>
        <color indexed="8"/>
        <rFont val="Calibri"/>
        <family val="2"/>
        <charset val="238"/>
      </rPr>
      <t>Obsahuje</t>
    </r>
    <r>
      <rPr>
        <b/>
        <sz val="10"/>
        <color indexed="8"/>
        <rFont val="Calibri"/>
        <family val="2"/>
        <charset val="238"/>
      </rPr>
      <t xml:space="preserve"> </t>
    </r>
    <r>
      <rPr>
        <sz val="10"/>
        <color indexed="8"/>
        <rFont val="Calibri"/>
        <family val="2"/>
        <charset val="238"/>
      </rPr>
      <t>komponenty: 
1 x banka guľaté dno, 100 ml, úzke hrdlo; 1 x destilačný nástavec; 1 x chladič s dvomi uzávermi a dvomi hadicovými spojkami; 1 x ohnutá rúra na odvádzanie pár; 1 x chemický teplomer -10 ...+110 °C, alkohol
Uloženie:
1 x úložný box ,  1 x penová vložka Destilácia box , plán rozloženia a 2 samolepky
Alebo ekvivalent.</t>
    </r>
  </si>
  <si>
    <t>Hliníková fólia so silikagelom bez teplotného obmädzenia</t>
  </si>
  <si>
    <t>vhodné na výrobu TLC platní (nosičov), s fluorescenčným indikátorom UV 254 , hrúbka vrstvy 0,20 mm, 25 dosiek (fólií)  , veľkosť 20 x 20 cm 
Alebo ekvivalent.</t>
  </si>
  <si>
    <t xml:space="preserve">UV lampa s komorou </t>
  </si>
  <si>
    <t>Popis:
Lampa určená pre vytvorenie ultrafialového svetla 254 a 365 nm pomocou dvoch trubíc. Lúč  365 nm tiež je možné využiť ku zviditeľneniu fluorescenčných substancií ako napr. lipidov alebo CCM v chromatografii. 254nm lúč se používa pri chromatografických doskách ktoré už obsahujú  indikátor.  Rozmery cca 30 x 20 x 20 cm.  Rozsah dodávky- UV lampa s filtračnou komorou
Alebo ekvivalent.</t>
  </si>
  <si>
    <t>bezpečnostný pipetovací nástavec 2ml</t>
  </si>
  <si>
    <t>Vhodný pre sklenené alebo plastové pipety.
Odolný voči pôsobeniu kyselín a zásad.
Ľahko odmontovateľný pre čistenie.
Alebo ekvivalent.</t>
  </si>
  <si>
    <t>podstavec laboratórneho stojanu 75 cm tyč</t>
  </si>
  <si>
    <t>Stojan laboratórny s kovovou doskou a skrutkovacou tyčou, dĺžka tyče 750 mm alebo ekv.</t>
  </si>
  <si>
    <t>bezpečnostný pipetovací nástavec 5-10 ml</t>
  </si>
  <si>
    <t>Chemikálie - sada</t>
  </si>
  <si>
    <t>min. zloženie chemikálií:
Aceton p.a. 1000ml 1ks,
Amoniak č. 1000ml 1ks,
Borax (tetraboritan sodný 10H2O) č. 1000g 1ks,
Fenolftalein ind. 100g 1ks,
Glycerin bezvodý p.a.,1000ml 1ks,
Horčík dle Grignarda (hobliny) č. 250g 1ks,
Hydroxid draselný p.a., 1000g 1ks,
Hydroxid sodný (pecky) č. 1000g 1ks,
Chlorid amonný č. 1000g 1ks,
Chlorid meďnatý 2H2O č.  500g 1ks,
Chlorid sodný p.a. 1000g 1ks,
Jodičnan draselný p.a. 100g 1ks,
Jodid draselný č.  500g 1ks,
Kyselina boritá č. 1000g 1ks,
Kyselina chlorovodíková 35-38% č.,1000ml 1ks,
Kyselina sírová č. 1000ml 1ks,
Methyloranž ind.  25g (oranž III) 1ks,
Octan sodný bezvodý p.a.  1000g 1ks,
Peroxid vodíku p.a. 1000ml 1ks,
Síran hlinitý hydrát č. 1000g 1ks,
Síran meďnatý 5H2O č. 1000g 1ks,
Síran železnatý 7H2O č. 1000g 1ks,
Škrob rozpustný č.  500g 1ks,
Thiosíran disodný 5H2O č. 1000g 1ks,
Uhličitan sodný kyselý č. 1000g 1ks,
Uhličitan vápenatý srážený  p.a. 1000g 1ks,
Zinek granule p.a. 100g 1ks,
Zinek práškový p.a. 100g 1ks,
Železo práškové p.a., 100g 1ks
Alebo ekvivalent.</t>
  </si>
  <si>
    <t>Stojan na sušenie chemického skla a pomôcok</t>
  </si>
  <si>
    <t>Stojan na sušenie laboratórneho skla a pomôcok má kapacitu 55 miest a pozostáva z 2 častí – stojan a miska na zachytávanie vody, rozmery stojana cca: (VxDxŠ) 64x36x14 cm. 
Alebo ekvivalent.</t>
  </si>
  <si>
    <t>Fyzika</t>
  </si>
  <si>
    <t>Digitálne laboratórne váhy</t>
  </si>
  <si>
    <t>min.parametre:
váženie (2 miesta); Presnosť: 0,1g; Tvar plošinky: kruhová/štvorcová; Rozmer: Ø120mm / 120 x 135 mm; Displej: LCD s možnosťou prídavného displeja; Napájanie: AC adaptér s automatickým vypínaním alebo batérie (2ks batérie typu AA pre napájanie váh sú súčasťou balenia). Komunikácia: voliteľne USB, alebo RS232 rozhranie. Konštrukcia: ABS plast s nerezovou vážiacou plošinkou. Ďalšie vlastnosti váhy : ochranný kryt s možnosťou využitia aj ako vážiaca miska, stohovateľný dizajn, transportný zámok
Alebo ekvivalent.</t>
  </si>
  <si>
    <t>Demonštračný merací prístroj "demo"</t>
  </si>
  <si>
    <t>Viacúčelový elektronický merací prístroj pre meranie prúdov, napätí a rezistorov, ktorý zjednocuje prednosti analógovej a digitálnej indikácie v jednom prístroji; voľba meracieho rozsahu, druhu prúdu a zobrazenia pomocou stranovo uložených prepínačov; rovnako je nastaviteľné elektronické nastavenie nulového bodu ukazovateľa do stredu spínačom; zvolená stupnica je signalizovaná rozsvietením radu červených diód na stupnici; digitálna indikácia meracích veličín je signalizovaná 7 segmentovým LED displayom, 26 mm vysokým ako i digitálne zobrazenie na zadnej strane Rozsahy napätia: 9 rozsahov AC/DC: 100/300 mV/1/3/10/30/100/300/1000V Rozsahy prúdov: 11 rozsahov AC/DC: 10/300 μA/1/3/10/30/100/300 mA/1/3/10A Rozsahy odprorov: 11 rozsahov: 100/300 Ω/1/3/10/30/100/300 kΩ/1/3/10 MΩ Vnútorný odpor: &gt; 100 kΩ Presnosť: trieda 1,5 Tvar stupnice: dvojitá stupnica podložená zrkadlom 3/10 dielna, delenie zvýraznené svetelnými diódami Dĺžka oblúka stupnice: 200 mm Pripojenie: tromi 4 mm bezpečnostnými zdierkami Ochrana proti preťaženiu: tavné poistky v bezpečnostných držiakoch Skrinka z plastickej hmoty ABS Napájanie: 230V AC/50 ... 60 Hz Rozmery cca 260x230x210 mm, hmotnosť: cca 3,9 kg
Alebo ekvivalent.</t>
  </si>
  <si>
    <t>Výkonný napájací AC/DC zdroj s displejom</t>
  </si>
  <si>
    <t xml:space="preserve">popis: 
Napájanie- jednosmerné a striedavé napätie pre vyššiu záťaž, ochrana proti preťaženiu tepelnými ističmi (istič nadprúdovej ochrany). 
Výstupy:
0-25 V AC nastaviteľné plynulo, max. 10 A
0-20 V DC nastaviteľné plynulo, max. 10 A
6 V AC pevné, max. 6A
12 V AC pevné, max. 6A;
galvanické oddelenie od siete, výstupné napätie na 4 mm bezpečnostných zdierkach; digitálne zobrazenie pre zvolené
výstupné napätie, 7 segmentový trojmiestny displej, výška číslic : 26 mm.
Plastová skrinka z ABS s dvomi úchytmi
Napájacie napätie -  230 V AC / 50 ...60 Hz
Rozmery cca 260 x 150 x 210 mm Hmotnosť: cca 9,3 kg
Alebo ekvivalent.
</t>
  </si>
  <si>
    <t>Model na predvedenie kinetickej teórie plynov</t>
  </si>
  <si>
    <t>Účelom tohto demonštračného nástroja je možné ilustrovať Brownov pohyb, difúziu.Min. parametre: 230 V / 6 - 8 V DC, min. 1A
Alebo ekvivalent.</t>
  </si>
  <si>
    <t>žiacky experimentálny modul - tlak vzduchu</t>
  </si>
  <si>
    <t xml:space="preserve">Sada prístrojov umožňuje predvedenie týchto experimentov:
Dôkaz tlaku vzduchu
Magdeburské polgule
Meranie tlaku vzduchu
Vnútorný tlak – vonkajší tlak
Privedenie vody do varu pri 60°C
Zníženie vnútorného tlaku
Voľný pád – pádová rúra
Prenos zvuku vo vákuu
Boyle-Mariottov zákon
Určenie hmotnosti vzduchu.
Sada pozostáva min. z:
1x Generátor zvuku (alarm)
1x Zvuk pohlcujúca podložka, D = 80 mm
1x Magdeburské disky, guma, pár
1x Vzduchové balóniky, sada 2 ks
1x Svorka na balónik
1x Trhač membrán, ŽP
1x Plastová fólia pre trhač membrán
1x Valcová dóza s vekom, D = 75 mm
1x Pádová rúra,  s pádovými 
1x Vákuová nádoba 1000 ml, s manometrom
1x Striekačka 120 ml, pre pokusy s vákuom
1x Vákuová hadička, D = 6 mm, L = 300 mm
1x Manometer ŽP, pre Boyle-Mariottov pokus
1x Silikónový olej pre striekačky 3 ml
1x Plastová vložka Tlak vzduchu
1x Úložný box, plán uloženia a 2 samolepky
Alebo ekvivalent.
</t>
  </si>
  <si>
    <t>Newtonova kolíska (Prístroj na demonštráciu pružných rázov)</t>
  </si>
  <si>
    <t>demonštračná pomôcka- prístroj, ktorým sa dokazuje zachovanie hybnosti a energie. Rozmery cca 150mm x 140mm x 120mm.
Alebo ekvivalent.</t>
  </si>
  <si>
    <t>Vynutá oceľová pružina</t>
  </si>
  <si>
    <t>priemer. 80mm, materiál : oceľ</t>
  </si>
  <si>
    <t>Vlnostroj (Machov al. iný)</t>
  </si>
  <si>
    <t>Popis:
Prístroj určený k demonštrácií pozdĺžnych a priečnych vĺn
Popis- Na hriadeli sa nachádzajú excentricky usporiadané disky, ktoré ovládajú kolmé paličky. Pomocou kľuky sa hriadeľ uvedie do pohybu. Na konci paličiek sa nachádzajú dobre viditeľné biele značky. Na 8 tyčiach sú umiestnené uholníky ktorými je možné znázorniť pozdĺžne vlny. Pomocou kotúča so stupnicou umiesteného na hriadeli je možné stanoviť fázový uhol. Rozmery cca 480 mm x 320 mm x 100 mm
Alebo ekvivalent.</t>
  </si>
  <si>
    <t>Súprava školských magnetov</t>
  </si>
  <si>
    <t>17 ks-ová, v drevenej krabici.
Obsah min.:
 1 ks 15x9x1 cm-ový kváder
 1 ks otočný stojan
 4 ks dvojica magnetov
 2 ks podkovovitý magnet
 1 ks medená trubica
 2 ks neodímium magnet
 2 ks magnet v tvare kotúča
 4 ks magnet v tvare hranola
Alebo ekvivalent.</t>
  </si>
  <si>
    <t>Faradayova klietka</t>
  </si>
  <si>
    <t>Pomôcka ktorou je možné demonštrovať priestor na eliminovanie elektromagnetického pola, ktorá je obklopená kovovým pletivom, do ktorej v dôsledku ochranného účinku kovové pletiva nepreniká vonkajšie elektrické pole tzv.tienenie. Priemer 12cm, výška 27cm
Alebo ekvivalent.</t>
  </si>
  <si>
    <t>Stojaté vlnenie,magnetická súprava</t>
  </si>
  <si>
    <t xml:space="preserve">Súprava obsahuje prístroje pre zostavenie na magnetickej tabuli a dosiahnutie stojatého priečneho vlnenia, s jednoznačným poznaním uzlov a polovĺn a so zmenou ich počtu pri rôznych budiacich frekvenciách.
Pozostáva min. z:
1x Experimentálny motor pre pokusy s vlnením
1x Magnetická podstava 43 mm, so vsuvkou s čapom
1x Magnetická podstava 66 mm, so vsuvkou s čapom
1x Gumená šnúra biela, L = 300 cm
1x Gumená šnúra červená, L = 300 cm
Alebo ekvivalent.
</t>
  </si>
  <si>
    <r>
      <t>Železná platňa na tyči</t>
    </r>
    <r>
      <rPr>
        <sz val="12"/>
        <color indexed="10"/>
        <rFont val="Calibri"/>
        <family val="2"/>
        <charset val="238"/>
      </rPr>
      <t xml:space="preserve"> </t>
    </r>
  </si>
  <si>
    <t>určená pre použitie pri magnetických montážach alebo ako kontrastná zadná platňa, plech práškovaný zelenou farbou, s lemovanými hranami pre spevnenie, oceľová tyč 10 x 40 mm. 
Rozmery cca:  960 x 250 mm. Alebo ekv.</t>
  </si>
  <si>
    <t>Zariadenie na prúdenie tepla</t>
  </si>
  <si>
    <t>Zloženie min.: pravouhlá sklenená trubica s plniacim hrdlom a závitom GL 18, ktorá umožňuje nalievanie kvapaliny a farbív. Rozmery cca: 420 × 420 mm, priemer trubice: 30mm
Alebo ekvivalent.</t>
  </si>
  <si>
    <t xml:space="preserve">Dvojica demonštračných elektroskopov </t>
  </si>
  <si>
    <t xml:space="preserve">
Demonštračná pomôcka určená pre pokusy v elektrostatike a zobrazenie napätia dobre viditeľný, ľahko otočný ukazovateľ; bezpečnostná zdierka s kondenzátorovou platničkou; kovová skrinka s uzemňovacou zdierkou obojstranne uzatvorená sklom, dĺžka ukazovateľa cca 130 mm. Rozmery skrinky: cca 14x19x5,5 cm
Alebo ekvivalent.</t>
  </si>
  <si>
    <t>Cena  bez DPH 10 %:</t>
  </si>
  <si>
    <t>DPH 10% :</t>
  </si>
  <si>
    <t>Cena spolu s DPH 10 % :</t>
  </si>
  <si>
    <t>Cena  bez DPH 20 %:</t>
  </si>
  <si>
    <t>DPH 20 % :</t>
  </si>
  <si>
    <t>Cena spolu s DPH 20 % :</t>
  </si>
  <si>
    <t>Cena spolu s DPH :</t>
  </si>
  <si>
    <t>Učebné pomôcky spolu s DPH:</t>
  </si>
  <si>
    <t>Učebné pomôcky bez DPH:</t>
  </si>
  <si>
    <t xml:space="preserve">Súbor učebných pomôcok k projektu ,,Inovácia vzdelávania za účelom zlepšenia čitateľskej, matematickej, finančnej
 a prírodovednej gramotnosti"
        2.1. Zariadenie/vybavenie a didaktické prostriedky
            2.1.1 Súbor učebných pomôcok - Informatika,   2.1.2 Súbor učebných pomôcok - Biológia,  2.1.3 Súbor učebných pomôcok - Chémia, 
            2.1.4 Súbor učebných pomôcok Fyzika, 2.1.6 zariadenie a vybavenie (kapitálový výdavok) - Učiteľský mikroskop trinokulárny </t>
  </si>
  <si>
    <t>Súbor učebných pomôcok k projektu ,,Inovácia vzdelávania za účelom zlepšenia čitateľskej, matematickej, finančnej  a prírodovednej gramotnosti"</t>
  </si>
  <si>
    <r>
      <rPr>
        <b/>
        <i/>
        <sz val="14"/>
        <rFont val="Calibri"/>
        <family val="2"/>
        <charset val="238"/>
        <scheme val="minor"/>
      </rPr>
      <t>Inovácia vzdelávania za účelom zlepšenia čitateľskej, matematickej, finančnej a prírodovednej gramotnosti</t>
    </r>
    <r>
      <rPr>
        <b/>
        <i/>
        <sz val="12"/>
        <rFont val="Calibri"/>
        <family val="2"/>
        <charset val="238"/>
        <scheme val="minor"/>
      </rPr>
      <t xml:space="preserve">
Kód výzvy: OPLZ-PO1/2018/DOP/1.1.1-03
Kód ITMS2014+:  312011U464
</t>
    </r>
    <r>
      <rPr>
        <b/>
        <i/>
        <sz val="14"/>
        <rFont val="Calibri"/>
        <family val="2"/>
        <charset val="238"/>
        <scheme val="minor"/>
      </rPr>
      <t>Gymnázium,  Šrobárova 1, 042 23 Košice, IČO: 00160989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</si>
</sst>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
    <numFmt numFmtId="166" formatCode="#,##0.000\ [$€-1]"/>
    <numFmt numFmtId="167" formatCode="#,##0.00\ [$€-1]"/>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238"/>
    </font>
    <font>
      <u/>
      <sz val="10"/>
      <color indexed="12"/>
      <name val="Arial"/>
      <family val="2"/>
      <charset val="238"/>
    </font>
    <font>
      <sz val="11"/>
      <color theme="1"/>
      <name val="Calibri"/>
      <family val="2"/>
      <charset val="238"/>
      <scheme val="minor"/>
    </font>
    <font>
      <u/>
      <sz val="11"/>
      <color theme="10"/>
      <name val="Calibri"/>
      <family val="2"/>
      <charset val="238"/>
    </font>
    <font>
      <sz val="12"/>
      <name val="Calibri"/>
      <family val="2"/>
      <charset val="238"/>
      <scheme val="minor"/>
    </font>
    <font>
      <b/>
      <i/>
      <sz val="14"/>
      <name val="Calibri"/>
      <family val="2"/>
      <charset val="238"/>
      <scheme val="minor"/>
    </font>
    <font>
      <sz val="11"/>
      <name val="Calibri"/>
      <family val="2"/>
      <charset val="238"/>
      <scheme val="minor"/>
    </font>
    <font>
      <b/>
      <sz val="11"/>
      <color theme="1"/>
      <name val="Calibri"/>
      <family val="2"/>
      <charset val="238"/>
      <scheme val="minor"/>
    </font>
    <font>
      <sz val="11"/>
      <color theme="1"/>
      <name val="Calibri"/>
      <family val="2"/>
      <scheme val="minor"/>
    </font>
    <font>
      <b/>
      <sz val="12"/>
      <color theme="1"/>
      <name val="Calibri"/>
      <family val="2"/>
      <charset val="238"/>
      <scheme val="minor"/>
    </font>
    <font>
      <b/>
      <i/>
      <u/>
      <sz val="14"/>
      <color theme="1"/>
      <name val="Calibri"/>
      <family val="2"/>
      <charset val="238"/>
      <scheme val="minor"/>
    </font>
    <font>
      <b/>
      <i/>
      <sz val="12"/>
      <name val="Calibri"/>
      <family val="2"/>
      <charset val="238"/>
      <scheme val="minor"/>
    </font>
    <font>
      <b/>
      <i/>
      <sz val="12"/>
      <color theme="1"/>
      <name val="Calibri"/>
      <family val="2"/>
      <charset val="238"/>
      <scheme val="minor"/>
    </font>
    <font>
      <b/>
      <sz val="12"/>
      <color theme="1"/>
      <name val="Arial"/>
      <family val="2"/>
      <charset val="238"/>
    </font>
    <font>
      <b/>
      <i/>
      <sz val="14"/>
      <color theme="1"/>
      <name val="Calibri"/>
      <family val="2"/>
      <charset val="238"/>
      <scheme val="minor"/>
    </font>
    <font>
      <i/>
      <sz val="14"/>
      <color theme="1"/>
      <name val="Calibri"/>
      <family val="2"/>
      <charset val="238"/>
      <scheme val="minor"/>
    </font>
    <font>
      <b/>
      <vertAlign val="superscript"/>
      <sz val="11"/>
      <color theme="1"/>
      <name val="Calibri"/>
      <family val="2"/>
      <charset val="238"/>
      <scheme val="minor"/>
    </font>
    <font>
      <b/>
      <sz val="8"/>
      <color theme="1"/>
      <name val="Calibri"/>
      <family val="2"/>
      <charset val="238"/>
      <scheme val="minor"/>
    </font>
    <font>
      <sz val="12"/>
      <color theme="1"/>
      <name val="Calibri"/>
      <family val="2"/>
      <charset val="238"/>
      <scheme val="minor"/>
    </font>
    <font>
      <i/>
      <sz val="12"/>
      <color theme="1"/>
      <name val="Calibri"/>
      <family val="2"/>
      <charset val="238"/>
      <scheme val="minor"/>
    </font>
    <font>
      <u/>
      <sz val="10"/>
      <color theme="10"/>
      <name val="Arial"/>
      <family val="2"/>
      <charset val="238"/>
    </font>
    <font>
      <sz val="11"/>
      <name val="Arial CE"/>
      <family val="2"/>
      <charset val="238"/>
    </font>
    <font>
      <b/>
      <sz val="10"/>
      <color indexed="10"/>
      <name val="Arial CE"/>
      <family val="2"/>
      <charset val="238"/>
    </font>
    <font>
      <b/>
      <sz val="14"/>
      <name val="Arial CE"/>
      <family val="2"/>
      <charset val="238"/>
    </font>
    <font>
      <b/>
      <sz val="10"/>
      <name val="Arial CE"/>
      <family val="2"/>
      <charset val="238"/>
    </font>
    <font>
      <b/>
      <sz val="11"/>
      <color theme="1"/>
      <name val="Arial CE"/>
      <family val="2"/>
      <charset val="238"/>
    </font>
    <font>
      <sz val="12"/>
      <color rgb="FF333333"/>
      <name val="Arial CE"/>
      <family val="2"/>
      <charset val="238"/>
    </font>
    <font>
      <sz val="12"/>
      <color rgb="FF000000"/>
      <name val="Arial CE"/>
      <family val="2"/>
      <charset val="238"/>
    </font>
    <font>
      <sz val="12"/>
      <name val="Arial CE"/>
      <family val="2"/>
      <charset val="238"/>
    </font>
    <font>
      <sz val="12"/>
      <color indexed="41"/>
      <name val="Arial CE"/>
      <family val="2"/>
      <charset val="238"/>
    </font>
    <font>
      <sz val="12"/>
      <color indexed="8"/>
      <name val="Arial CE"/>
      <family val="2"/>
      <charset val="238"/>
    </font>
    <font>
      <sz val="12"/>
      <name val="Calibri"/>
      <family val="2"/>
      <charset val="238"/>
    </font>
    <font>
      <sz val="10"/>
      <name val="Calibri"/>
      <family val="2"/>
      <charset val="238"/>
      <scheme val="minor"/>
    </font>
    <font>
      <sz val="11"/>
      <color theme="1"/>
      <name val="Arial CE"/>
      <family val="2"/>
      <charset val="238"/>
    </font>
    <font>
      <sz val="10"/>
      <name val="Arial CE"/>
      <family val="2"/>
      <charset val="238"/>
    </font>
    <font>
      <sz val="10"/>
      <color indexed="41"/>
      <name val="Arial CE"/>
      <family val="2"/>
      <charset val="238"/>
    </font>
    <font>
      <sz val="10"/>
      <color indexed="8"/>
      <name val="Arial CE"/>
      <family val="2"/>
      <charset val="238"/>
    </font>
    <font>
      <sz val="11"/>
      <color rgb="FF000000"/>
      <name val="Arial CE"/>
      <family val="2"/>
      <charset val="238"/>
    </font>
    <font>
      <sz val="10"/>
      <color rgb="FF333333"/>
      <name val="Calibri"/>
      <family val="2"/>
      <charset val="238"/>
      <scheme val="minor"/>
    </font>
    <font>
      <sz val="10"/>
      <color indexed="8"/>
      <name val="Calibri"/>
      <family val="2"/>
      <charset val="238"/>
      <scheme val="minor"/>
    </font>
    <font>
      <b/>
      <sz val="10"/>
      <color indexed="8"/>
      <name val="Calibri"/>
      <family val="2"/>
      <charset val="238"/>
    </font>
    <font>
      <sz val="10"/>
      <color indexed="8"/>
      <name val="Calibri"/>
      <family val="2"/>
      <charset val="238"/>
    </font>
    <font>
      <sz val="12"/>
      <color indexed="8"/>
      <name val="Calibri"/>
      <family val="2"/>
      <charset val="238"/>
    </font>
    <font>
      <sz val="12"/>
      <color indexed="10"/>
      <name val="Calibri"/>
      <family val="2"/>
      <charset val="238"/>
    </font>
    <font>
      <sz val="9"/>
      <name val="Times New Roman"/>
      <family val="1"/>
      <charset val="238"/>
    </font>
    <font>
      <b/>
      <sz val="16"/>
      <color rgb="FFFF0000"/>
      <name val="Arial CE"/>
      <family val="2"/>
      <charset val="238"/>
    </font>
    <font>
      <b/>
      <sz val="12"/>
      <color rgb="FFFF0000"/>
      <name val="Arial CE"/>
      <family val="2"/>
      <charset val="238"/>
    </font>
    <font>
      <sz val="10"/>
      <color theme="0"/>
      <name val="Arial"/>
      <family val="2"/>
      <charset val="23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5999938962981048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28">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5">
    <xf numFmtId="0" fontId="0" fillId="0" borderId="0"/>
    <xf numFmtId="0" fontId="4" fillId="0" borderId="0"/>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xf numFmtId="0" fontId="6" fillId="0" borderId="0"/>
    <xf numFmtId="0" fontId="6" fillId="0" borderId="0"/>
    <xf numFmtId="0" fontId="5" fillId="0" borderId="0"/>
    <xf numFmtId="0" fontId="5"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6" fillId="0" borderId="0" applyNumberFormat="0" applyFill="0" applyBorder="0" applyAlignment="0" applyProtection="0"/>
  </cellStyleXfs>
  <cellXfs count="138">
    <xf numFmtId="0" fontId="0" fillId="0" borderId="0" xfId="0"/>
    <xf numFmtId="0" fontId="14" fillId="0" borderId="0" xfId="23"/>
    <xf numFmtId="0" fontId="15" fillId="0" borderId="0" xfId="23" applyFont="1" applyAlignment="1">
      <alignment horizontal="center"/>
    </xf>
    <xf numFmtId="0" fontId="16" fillId="0" borderId="0" xfId="23" applyFont="1" applyAlignment="1">
      <alignment horizontal="right" vertical="center"/>
    </xf>
    <xf numFmtId="0" fontId="17" fillId="0" borderId="0" xfId="23" applyFont="1" applyAlignment="1"/>
    <xf numFmtId="0" fontId="18" fillId="0" borderId="0" xfId="23" applyFont="1"/>
    <xf numFmtId="0" fontId="15" fillId="0" borderId="0" xfId="23" applyFont="1"/>
    <xf numFmtId="0" fontId="18" fillId="0" borderId="0" xfId="23" applyFont="1" applyAlignment="1">
      <alignment vertical="center"/>
    </xf>
    <xf numFmtId="0" fontId="17" fillId="0" borderId="3" xfId="23" applyFont="1" applyBorder="1" applyAlignment="1">
      <alignment horizontal="right" indent="3"/>
    </xf>
    <xf numFmtId="0" fontId="19" fillId="4" borderId="13" xfId="23" applyFont="1" applyFill="1" applyBorder="1"/>
    <xf numFmtId="0" fontId="17" fillId="0" borderId="1" xfId="23" applyFont="1" applyBorder="1" applyAlignment="1">
      <alignment horizontal="right" indent="3"/>
    </xf>
    <xf numFmtId="0" fontId="19" fillId="4" borderId="14" xfId="23" applyFont="1" applyFill="1" applyBorder="1"/>
    <xf numFmtId="3" fontId="19" fillId="4" borderId="14" xfId="23" applyNumberFormat="1" applyFont="1" applyFill="1" applyBorder="1" applyAlignment="1">
      <alignment horizontal="left"/>
    </xf>
    <xf numFmtId="0" fontId="19" fillId="4" borderId="14" xfId="23" applyFont="1" applyFill="1" applyBorder="1" applyAlignment="1">
      <alignment horizontal="left"/>
    </xf>
    <xf numFmtId="0" fontId="17" fillId="0" borderId="4" xfId="23" applyFont="1" applyBorder="1" applyAlignment="1">
      <alignment horizontal="right" indent="3"/>
    </xf>
    <xf numFmtId="0" fontId="19" fillId="4" borderId="15" xfId="23" applyFont="1" applyFill="1" applyBorder="1"/>
    <xf numFmtId="0" fontId="17" fillId="0" borderId="0" xfId="23" applyFont="1" applyAlignment="1">
      <alignment horizontal="right"/>
    </xf>
    <xf numFmtId="0" fontId="20" fillId="0" borderId="2" xfId="23" applyFont="1" applyBorder="1"/>
    <xf numFmtId="164" fontId="20" fillId="2" borderId="16" xfId="23" applyNumberFormat="1" applyFont="1" applyFill="1" applyBorder="1" applyAlignment="1">
      <alignment horizontal="center" vertical="center"/>
    </xf>
    <xf numFmtId="0" fontId="21" fillId="0" borderId="2" xfId="23" applyFont="1" applyBorder="1"/>
    <xf numFmtId="164" fontId="21" fillId="2" borderId="16" xfId="23" applyNumberFormat="1" applyFont="1" applyFill="1" applyBorder="1" applyAlignment="1">
      <alignment horizontal="center" vertical="center"/>
    </xf>
    <xf numFmtId="0" fontId="15" fillId="0" borderId="0" xfId="23" applyFont="1" applyAlignment="1">
      <alignment vertical="center"/>
    </xf>
    <xf numFmtId="0" fontId="14" fillId="0" borderId="0" xfId="23" applyAlignment="1">
      <alignment vertical="center"/>
    </xf>
    <xf numFmtId="0" fontId="18" fillId="0" borderId="0" xfId="23" applyFont="1" applyAlignment="1"/>
    <xf numFmtId="0" fontId="24" fillId="0" borderId="0" xfId="23" applyFont="1"/>
    <xf numFmtId="0" fontId="0" fillId="0" borderId="0" xfId="0" applyAlignment="1">
      <alignment horizontal="center"/>
    </xf>
    <xf numFmtId="0" fontId="27" fillId="0" borderId="0" xfId="0" applyFont="1" applyAlignment="1">
      <alignment horizontal="center"/>
    </xf>
    <xf numFmtId="0" fontId="28" fillId="0" borderId="0" xfId="0" applyFont="1" applyAlignment="1">
      <alignment horizontal="center"/>
    </xf>
    <xf numFmtId="0" fontId="30" fillId="0" borderId="0" xfId="0" applyFont="1"/>
    <xf numFmtId="0" fontId="30" fillId="5" borderId="5" xfId="0" applyFont="1" applyFill="1" applyBorder="1" applyAlignment="1">
      <alignment horizontal="center" vertical="center"/>
    </xf>
    <xf numFmtId="0" fontId="30" fillId="6" borderId="17"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27" fillId="6" borderId="9" xfId="0" applyFont="1" applyFill="1" applyBorder="1" applyAlignment="1">
      <alignment horizontal="center" vertical="center"/>
    </xf>
    <xf numFmtId="0" fontId="30" fillId="6" borderId="9" xfId="0" applyFont="1" applyFill="1" applyBorder="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0" fillId="7" borderId="5" xfId="0" applyFill="1" applyBorder="1" applyAlignment="1">
      <alignment horizontal="center" vertical="center"/>
    </xf>
    <xf numFmtId="0" fontId="31" fillId="7" borderId="5" xfId="0" applyFont="1" applyFill="1" applyBorder="1" applyAlignment="1">
      <alignment vertical="center" wrapText="1"/>
    </xf>
    <xf numFmtId="0" fontId="32" fillId="7" borderId="5" xfId="0" applyFont="1" applyFill="1" applyBorder="1" applyAlignment="1">
      <alignment vertical="center" wrapText="1"/>
    </xf>
    <xf numFmtId="165" fontId="33" fillId="7" borderId="5" xfId="0" applyNumberFormat="1" applyFont="1" applyFill="1" applyBorder="1" applyAlignment="1">
      <alignment horizontal="center" vertical="center" wrapText="1"/>
    </xf>
    <xf numFmtId="0" fontId="34" fillId="7" borderId="5" xfId="0" applyFont="1" applyFill="1" applyBorder="1" applyAlignment="1">
      <alignment horizontal="center" vertical="center" wrapText="1"/>
    </xf>
    <xf numFmtId="166" fontId="34" fillId="7" borderId="5" xfId="0" applyNumberFormat="1" applyFont="1" applyFill="1" applyBorder="1" applyAlignment="1">
      <alignment vertical="center"/>
    </xf>
    <xf numFmtId="166" fontId="35" fillId="7" borderId="5" xfId="0" applyNumberFormat="1" applyFont="1" applyFill="1" applyBorder="1" applyAlignment="1">
      <alignment vertical="center"/>
    </xf>
    <xf numFmtId="3" fontId="36" fillId="7" borderId="5" xfId="0" applyNumberFormat="1" applyFont="1" applyFill="1" applyBorder="1" applyAlignment="1">
      <alignment horizontal="center" vertical="center"/>
    </xf>
    <xf numFmtId="0" fontId="0" fillId="0" borderId="0" xfId="0" applyAlignment="1">
      <alignment vertical="center"/>
    </xf>
    <xf numFmtId="0" fontId="0" fillId="0" borderId="5" xfId="0" applyBorder="1" applyAlignment="1">
      <alignment horizontal="center" vertical="center"/>
    </xf>
    <xf numFmtId="0" fontId="37" fillId="0" borderId="5" xfId="0" applyFont="1" applyBorder="1" applyAlignment="1">
      <alignment vertical="center" wrapText="1"/>
    </xf>
    <xf numFmtId="0" fontId="38" fillId="0" borderId="5" xfId="0" applyFont="1" applyBorder="1" applyAlignment="1">
      <alignment vertical="center" wrapText="1"/>
    </xf>
    <xf numFmtId="0" fontId="39" fillId="0" borderId="5" xfId="0" applyFont="1" applyBorder="1" applyAlignment="1">
      <alignment horizontal="center" vertical="center"/>
    </xf>
    <xf numFmtId="0" fontId="27" fillId="0" borderId="5" xfId="0" applyFont="1" applyBorder="1" applyAlignment="1">
      <alignment horizontal="center" vertical="center" wrapText="1"/>
    </xf>
    <xf numFmtId="4" fontId="40" fillId="0" borderId="5" xfId="0" applyNumberFormat="1" applyFont="1" applyBorder="1" applyAlignment="1">
      <alignment vertical="center"/>
    </xf>
    <xf numFmtId="4" fontId="41" fillId="0" borderId="5" xfId="0" applyNumberFormat="1" applyFont="1" applyBorder="1" applyAlignment="1">
      <alignment vertical="center"/>
    </xf>
    <xf numFmtId="3" fontId="42" fillId="0" borderId="5" xfId="0" applyNumberFormat="1" applyFont="1" applyBorder="1" applyAlignment="1">
      <alignment horizontal="center" vertical="center"/>
    </xf>
    <xf numFmtId="0" fontId="15" fillId="7" borderId="5" xfId="0" applyFont="1" applyFill="1" applyBorder="1" applyAlignment="1">
      <alignment vertical="center" wrapText="1"/>
    </xf>
    <xf numFmtId="0" fontId="33" fillId="7" borderId="5" xfId="0" applyFont="1" applyFill="1" applyBorder="1" applyAlignment="1">
      <alignment vertical="center" wrapText="1"/>
    </xf>
    <xf numFmtId="165" fontId="43" fillId="7" borderId="5" xfId="0" applyNumberFormat="1" applyFont="1" applyFill="1" applyBorder="1" applyAlignment="1">
      <alignment horizontal="center" vertical="center" wrapText="1"/>
    </xf>
    <xf numFmtId="0" fontId="27" fillId="7" borderId="5" xfId="0" applyFont="1" applyFill="1" applyBorder="1" applyAlignment="1">
      <alignment horizontal="center" vertical="center" wrapText="1"/>
    </xf>
    <xf numFmtId="4" fontId="40" fillId="7" borderId="5" xfId="0" applyNumberFormat="1" applyFont="1" applyFill="1" applyBorder="1" applyAlignment="1">
      <alignment vertical="center"/>
    </xf>
    <xf numFmtId="4" fontId="41" fillId="7" borderId="5" xfId="0" applyNumberFormat="1" applyFont="1" applyFill="1" applyBorder="1" applyAlignment="1">
      <alignment vertical="center"/>
    </xf>
    <xf numFmtId="3" fontId="42" fillId="7" borderId="5" xfId="0" applyNumberFormat="1" applyFont="1" applyFill="1" applyBorder="1" applyAlignment="1">
      <alignment horizontal="center" vertical="center"/>
    </xf>
    <xf numFmtId="166" fontId="40" fillId="7" borderId="5" xfId="0" applyNumberFormat="1" applyFont="1" applyFill="1" applyBorder="1" applyAlignment="1">
      <alignment vertical="center"/>
    </xf>
    <xf numFmtId="0" fontId="24" fillId="0" borderId="5" xfId="0" applyFont="1" applyBorder="1" applyAlignment="1">
      <alignment vertical="center" wrapText="1"/>
    </xf>
    <xf numFmtId="0" fontId="44" fillId="0" borderId="5" xfId="0" applyFont="1" applyBorder="1" applyAlignment="1">
      <alignment vertical="center" wrapText="1"/>
    </xf>
    <xf numFmtId="0" fontId="10" fillId="0" borderId="5" xfId="0" applyFont="1" applyBorder="1" applyAlignment="1">
      <alignment vertical="center" wrapText="1"/>
    </xf>
    <xf numFmtId="0" fontId="12" fillId="0" borderId="5" xfId="24" applyFont="1" applyFill="1" applyBorder="1" applyAlignment="1" applyProtection="1">
      <alignment vertical="center" wrapText="1"/>
    </xf>
    <xf numFmtId="0" fontId="12" fillId="0" borderId="5" xfId="0" applyFont="1" applyBorder="1" applyAlignment="1">
      <alignment vertical="center" wrapText="1"/>
    </xf>
    <xf numFmtId="0" fontId="45" fillId="0" borderId="5" xfId="0" applyFont="1" applyBorder="1" applyAlignment="1">
      <alignment vertical="center" wrapText="1"/>
    </xf>
    <xf numFmtId="0" fontId="46" fillId="0" borderId="5" xfId="0" applyFont="1" applyBorder="1" applyAlignment="1">
      <alignment vertical="center" wrapText="1"/>
    </xf>
    <xf numFmtId="0" fontId="24" fillId="0" borderId="5" xfId="0" applyFont="1" applyBorder="1" applyAlignment="1">
      <alignment horizontal="left" vertical="center" wrapText="1"/>
    </xf>
    <xf numFmtId="0" fontId="48" fillId="0" borderId="5" xfId="0" applyFont="1" applyBorder="1" applyAlignment="1">
      <alignment horizontal="left" vertical="center" wrapText="1"/>
    </xf>
    <xf numFmtId="0" fontId="38" fillId="0" borderId="5" xfId="24" applyFont="1" applyBorder="1" applyAlignment="1" applyProtection="1">
      <alignment vertical="center" wrapText="1"/>
    </xf>
    <xf numFmtId="0" fontId="37" fillId="0" borderId="5" xfId="0" applyFont="1" applyBorder="1" applyAlignment="1">
      <alignment horizontal="left" vertical="center" wrapText="1"/>
    </xf>
    <xf numFmtId="0" fontId="0" fillId="0" borderId="5" xfId="0" applyBorder="1" applyAlignment="1">
      <alignment horizontal="center"/>
    </xf>
    <xf numFmtId="0" fontId="50" fillId="0" borderId="5" xfId="0" applyFont="1" applyBorder="1" applyAlignment="1">
      <alignment horizontal="left" vertical="top"/>
    </xf>
    <xf numFmtId="0" fontId="50" fillId="0" borderId="18" xfId="0" applyFont="1" applyBorder="1" applyAlignment="1">
      <alignment horizontal="left" vertical="top"/>
    </xf>
    <xf numFmtId="3" fontId="27" fillId="0" borderId="5" xfId="0" applyNumberFormat="1" applyFont="1" applyBorder="1" applyAlignment="1">
      <alignment horizontal="center"/>
    </xf>
    <xf numFmtId="3" fontId="0" fillId="0" borderId="19" xfId="0" applyNumberFormat="1" applyBorder="1" applyAlignment="1">
      <alignment horizontal="center"/>
    </xf>
    <xf numFmtId="166" fontId="0" fillId="0" borderId="19" xfId="0" applyNumberFormat="1" applyBorder="1"/>
    <xf numFmtId="166" fontId="0" fillId="0" borderId="5" xfId="0" applyNumberFormat="1" applyBorder="1"/>
    <xf numFmtId="166" fontId="41" fillId="0" borderId="5" xfId="0" applyNumberFormat="1" applyFont="1" applyBorder="1"/>
    <xf numFmtId="3" fontId="40" fillId="0" borderId="5" xfId="0" applyNumberFormat="1" applyFont="1" applyBorder="1" applyAlignment="1">
      <alignment horizontal="center"/>
    </xf>
    <xf numFmtId="0" fontId="0" fillId="0" borderId="0" xfId="0" applyAlignment="1">
      <alignment wrapText="1"/>
    </xf>
    <xf numFmtId="3" fontId="27" fillId="0" borderId="0" xfId="0" applyNumberFormat="1" applyFont="1" applyAlignment="1">
      <alignment horizontal="center"/>
    </xf>
    <xf numFmtId="3" fontId="0" fillId="0" borderId="0" xfId="0" applyNumberFormat="1" applyAlignment="1">
      <alignment horizontal="center"/>
    </xf>
    <xf numFmtId="166" fontId="0" fillId="0" borderId="0" xfId="0" applyNumberFormat="1"/>
    <xf numFmtId="3" fontId="30" fillId="0" borderId="20" xfId="0" applyNumberFormat="1" applyFont="1" applyBorder="1" applyAlignment="1">
      <alignment horizontal="center"/>
    </xf>
    <xf numFmtId="166" fontId="0" fillId="8" borderId="21" xfId="0" applyNumberFormat="1" applyFill="1" applyBorder="1"/>
    <xf numFmtId="3" fontId="30" fillId="0" borderId="22" xfId="0" applyNumberFormat="1" applyFont="1" applyBorder="1" applyAlignment="1">
      <alignment horizontal="center"/>
    </xf>
    <xf numFmtId="166" fontId="0" fillId="8" borderId="8" xfId="0" applyNumberFormat="1" applyFill="1" applyBorder="1"/>
    <xf numFmtId="0" fontId="51" fillId="0" borderId="0" xfId="0" applyFont="1"/>
    <xf numFmtId="0" fontId="52" fillId="0" borderId="0" xfId="0" applyFont="1"/>
    <xf numFmtId="167" fontId="53" fillId="0" borderId="0" xfId="0" applyNumberFormat="1" applyFont="1"/>
    <xf numFmtId="0" fontId="53" fillId="0" borderId="0" xfId="0" applyFont="1"/>
    <xf numFmtId="0" fontId="10" fillId="0" borderId="0" xfId="0" applyFont="1" applyAlignment="1">
      <alignment vertical="top" wrapText="1"/>
    </xf>
    <xf numFmtId="166" fontId="40" fillId="3" borderId="5" xfId="0" applyNumberFormat="1" applyFont="1" applyFill="1" applyBorder="1" applyAlignment="1">
      <alignment vertical="center"/>
    </xf>
    <xf numFmtId="166" fontId="0" fillId="3" borderId="12" xfId="0" applyNumberFormat="1" applyFill="1" applyBorder="1"/>
    <xf numFmtId="0" fontId="15" fillId="0" borderId="0" xfId="23" applyFont="1" applyAlignment="1">
      <alignment horizontal="center"/>
    </xf>
    <xf numFmtId="0" fontId="17" fillId="0" borderId="0" xfId="23" applyFont="1" applyAlignment="1">
      <alignment horizontal="center" wrapText="1"/>
    </xf>
    <xf numFmtId="0" fontId="13" fillId="0" borderId="0" xfId="23" applyFont="1" applyAlignment="1">
      <alignment horizontal="center"/>
    </xf>
    <xf numFmtId="0" fontId="23" fillId="0" borderId="0" xfId="23" applyFont="1" applyAlignment="1">
      <alignment horizontal="left" vertical="center" wrapText="1"/>
    </xf>
    <xf numFmtId="0" fontId="25" fillId="0" borderId="0" xfId="23" applyFont="1" applyAlignment="1">
      <alignment horizontal="left" vertical="top" wrapText="1"/>
    </xf>
    <xf numFmtId="0" fontId="10" fillId="0" borderId="0" xfId="0" applyFont="1" applyAlignment="1">
      <alignment horizontal="left" vertical="top" wrapText="1"/>
    </xf>
    <xf numFmtId="166" fontId="30" fillId="3" borderId="24" xfId="0" applyNumberFormat="1" applyFont="1" applyFill="1" applyBorder="1" applyAlignment="1">
      <alignment horizontal="right" wrapText="1"/>
    </xf>
    <xf numFmtId="0" fontId="30" fillId="3" borderId="25" xfId="0" applyFont="1" applyFill="1" applyBorder="1" applyAlignment="1">
      <alignment horizontal="right"/>
    </xf>
    <xf numFmtId="167" fontId="30" fillId="3" borderId="25" xfId="0" applyNumberFormat="1" applyFont="1" applyFill="1" applyBorder="1"/>
    <xf numFmtId="167" fontId="30" fillId="3" borderId="26" xfId="0" applyNumberFormat="1" applyFont="1" applyFill="1" applyBorder="1"/>
    <xf numFmtId="167" fontId="30" fillId="3" borderId="27" xfId="0" applyNumberFormat="1" applyFont="1" applyFill="1" applyBorder="1"/>
    <xf numFmtId="0" fontId="29" fillId="0" borderId="0" xfId="0" applyFont="1" applyAlignment="1">
      <alignment horizontal="left" vertical="center" wrapText="1"/>
    </xf>
    <xf numFmtId="166" fontId="30" fillId="10" borderId="6" xfId="0" applyNumberFormat="1" applyFont="1" applyFill="1" applyBorder="1" applyAlignment="1">
      <alignment horizontal="right" wrapText="1"/>
    </xf>
    <xf numFmtId="0" fontId="30" fillId="10" borderId="7" xfId="0" applyFont="1" applyFill="1" applyBorder="1" applyAlignment="1">
      <alignment horizontal="right"/>
    </xf>
    <xf numFmtId="167" fontId="30" fillId="10" borderId="7" xfId="0" applyNumberFormat="1" applyFont="1" applyFill="1" applyBorder="1"/>
    <xf numFmtId="167" fontId="30" fillId="10" borderId="22" xfId="0" applyNumberFormat="1" applyFont="1" applyFill="1" applyBorder="1"/>
    <xf numFmtId="167" fontId="30" fillId="10" borderId="8" xfId="0" applyNumberFormat="1" applyFont="1" applyFill="1" applyBorder="1"/>
    <xf numFmtId="166" fontId="30" fillId="10" borderId="10" xfId="0" applyNumberFormat="1" applyFont="1" applyFill="1" applyBorder="1" applyAlignment="1">
      <alignment horizontal="right" wrapText="1"/>
    </xf>
    <xf numFmtId="0" fontId="30" fillId="10" borderId="11" xfId="0" applyFont="1" applyFill="1" applyBorder="1" applyAlignment="1">
      <alignment horizontal="right"/>
    </xf>
    <xf numFmtId="167" fontId="30" fillId="10" borderId="11" xfId="0" applyNumberFormat="1" applyFont="1" applyFill="1" applyBorder="1"/>
    <xf numFmtId="167" fontId="30" fillId="10" borderId="23" xfId="0" applyNumberFormat="1" applyFont="1" applyFill="1" applyBorder="1"/>
    <xf numFmtId="167" fontId="30" fillId="10" borderId="12" xfId="0" applyNumberFormat="1" applyFont="1" applyFill="1" applyBorder="1"/>
    <xf numFmtId="166" fontId="30" fillId="10" borderId="24" xfId="0" applyNumberFormat="1" applyFont="1" applyFill="1" applyBorder="1" applyAlignment="1">
      <alignment horizontal="right" wrapText="1"/>
    </xf>
    <xf numFmtId="0" fontId="30" fillId="10" borderId="25" xfId="0" applyFont="1" applyFill="1" applyBorder="1" applyAlignment="1">
      <alignment horizontal="right"/>
    </xf>
    <xf numFmtId="167" fontId="30" fillId="10" borderId="25" xfId="0" applyNumberFormat="1" applyFont="1" applyFill="1" applyBorder="1"/>
    <xf numFmtId="167" fontId="30" fillId="10" borderId="26" xfId="0" applyNumberFormat="1" applyFont="1" applyFill="1" applyBorder="1"/>
    <xf numFmtId="167" fontId="30" fillId="10" borderId="27" xfId="0" applyNumberFormat="1" applyFont="1" applyFill="1" applyBorder="1"/>
    <xf numFmtId="166" fontId="30" fillId="9" borderId="6" xfId="0" applyNumberFormat="1" applyFont="1" applyFill="1" applyBorder="1" applyAlignment="1">
      <alignment horizontal="right" wrapText="1"/>
    </xf>
    <xf numFmtId="0" fontId="30" fillId="9" borderId="7" xfId="0" applyFont="1" applyFill="1" applyBorder="1" applyAlignment="1">
      <alignment horizontal="right"/>
    </xf>
    <xf numFmtId="167" fontId="30" fillId="9" borderId="7" xfId="0" applyNumberFormat="1" applyFont="1" applyFill="1" applyBorder="1"/>
    <xf numFmtId="167" fontId="30" fillId="9" borderId="22" xfId="0" applyNumberFormat="1" applyFont="1" applyFill="1" applyBorder="1"/>
    <xf numFmtId="167" fontId="30" fillId="9" borderId="8" xfId="0" applyNumberFormat="1" applyFont="1" applyFill="1" applyBorder="1"/>
    <xf numFmtId="166" fontId="30" fillId="9" borderId="10" xfId="0" applyNumberFormat="1" applyFont="1" applyFill="1" applyBorder="1" applyAlignment="1">
      <alignment horizontal="right" wrapText="1"/>
    </xf>
    <xf numFmtId="0" fontId="30" fillId="9" borderId="11" xfId="0" applyFont="1" applyFill="1" applyBorder="1" applyAlignment="1">
      <alignment horizontal="right"/>
    </xf>
    <xf numFmtId="167" fontId="30" fillId="9" borderId="11" xfId="0" applyNumberFormat="1" applyFont="1" applyFill="1" applyBorder="1"/>
    <xf numFmtId="167" fontId="30" fillId="9" borderId="23" xfId="0" applyNumberFormat="1" applyFont="1" applyFill="1" applyBorder="1"/>
    <xf numFmtId="167" fontId="30" fillId="9" borderId="12" xfId="0" applyNumberFormat="1" applyFont="1" applyFill="1" applyBorder="1"/>
    <xf numFmtId="166" fontId="30" fillId="9" borderId="24" xfId="0" applyNumberFormat="1" applyFont="1" applyFill="1" applyBorder="1" applyAlignment="1">
      <alignment horizontal="right" wrapText="1"/>
    </xf>
    <xf numFmtId="0" fontId="30" fillId="9" borderId="25" xfId="0" applyFont="1" applyFill="1" applyBorder="1" applyAlignment="1">
      <alignment horizontal="right"/>
    </xf>
    <xf numFmtId="167" fontId="30" fillId="9" borderId="25" xfId="0" applyNumberFormat="1" applyFont="1" applyFill="1" applyBorder="1"/>
    <xf numFmtId="167" fontId="30" fillId="9" borderId="26" xfId="0" applyNumberFormat="1" applyFont="1" applyFill="1" applyBorder="1"/>
    <xf numFmtId="167" fontId="30" fillId="9" borderId="27" xfId="0" applyNumberFormat="1" applyFont="1" applyFill="1" applyBorder="1"/>
  </cellXfs>
  <cellStyles count="25">
    <cellStyle name="Excel Built-in Normal" xfId="1"/>
    <cellStyle name="Hypertextové prepojenie" xfId="24" builtinId="8"/>
    <cellStyle name="Hypertextové prepojenie 2" xfId="2"/>
    <cellStyle name="Hypertextové prepojenie 3" xfId="3"/>
    <cellStyle name="Normálna" xfId="0" builtinId="0"/>
    <cellStyle name="normálne 2" xfId="4"/>
    <cellStyle name="normálne 2 2" xfId="5"/>
    <cellStyle name="normálne 2 2 2" xfId="8"/>
    <cellStyle name="normálne 2 3" xfId="10"/>
    <cellStyle name="normálne 2 3 2" xfId="20"/>
    <cellStyle name="normálne 2 3 3" xfId="15"/>
    <cellStyle name="normálne 2 4" xfId="12"/>
    <cellStyle name="normálne 2 4 2" xfId="22"/>
    <cellStyle name="normálne 2 4 3" xfId="17"/>
    <cellStyle name="normálne 2 5" xfId="18"/>
    <cellStyle name="normálne 2 6" xfId="13"/>
    <cellStyle name="normálne 3" xfId="6"/>
    <cellStyle name="normálne 3 2" xfId="7"/>
    <cellStyle name="normálne 4" xfId="9"/>
    <cellStyle name="normálne 4 2" xfId="19"/>
    <cellStyle name="normálne 4 3" xfId="14"/>
    <cellStyle name="normálne 5" xfId="11"/>
    <cellStyle name="normálne 5 2" xfId="21"/>
    <cellStyle name="normálne 5 3" xfId="16"/>
    <cellStyle name="Normálne 6" xfId="23"/>
  </cellStyles>
  <dxfs count="2">
    <dxf>
      <font>
        <condense val="0"/>
        <extend val="0"/>
        <color auto="1"/>
      </font>
    </dxf>
    <dxf>
      <font>
        <condense val="0"/>
        <extend val="0"/>
        <color indexed="41"/>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0</xdr:row>
          <xdr:rowOff>104775</xdr:rowOff>
        </xdr:from>
        <xdr:to>
          <xdr:col>3</xdr:col>
          <xdr:colOff>295275</xdr:colOff>
          <xdr:row>0</xdr:row>
          <xdr:rowOff>1085850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4"/>
  <sheetViews>
    <sheetView zoomScaleNormal="100" workbookViewId="0">
      <selection activeCell="B8" sqref="B8:C8"/>
    </sheetView>
  </sheetViews>
  <sheetFormatPr defaultColWidth="8.85546875" defaultRowHeight="15.75" x14ac:dyDescent="0.25"/>
  <cols>
    <col min="1" max="1" width="4.42578125" style="6" customWidth="1"/>
    <col min="2" max="2" width="53.7109375" style="6" customWidth="1"/>
    <col min="3" max="3" width="71.28515625" style="6" customWidth="1"/>
    <col min="4" max="4" width="5.28515625" style="6" customWidth="1"/>
    <col min="5" max="5" width="16.42578125" style="1" bestFit="1" customWidth="1"/>
    <col min="6" max="16384" width="8.85546875" style="1"/>
  </cols>
  <sheetData>
    <row r="1" spans="1:6" ht="90" customHeight="1" x14ac:dyDescent="0.25">
      <c r="A1" s="96"/>
      <c r="B1" s="96"/>
      <c r="C1" s="96"/>
      <c r="D1" s="96"/>
    </row>
    <row r="2" spans="1:6" ht="28.15" customHeight="1" x14ac:dyDescent="0.25">
      <c r="A2" s="2"/>
      <c r="B2" s="2"/>
      <c r="C2" s="3" t="s">
        <v>6</v>
      </c>
      <c r="D2" s="2"/>
    </row>
    <row r="3" spans="1:6" ht="78" customHeight="1" x14ac:dyDescent="0.3">
      <c r="A3" s="97" t="s">
        <v>118</v>
      </c>
      <c r="B3" s="97"/>
      <c r="C3" s="97"/>
      <c r="D3" s="4"/>
    </row>
    <row r="4" spans="1:6" ht="24.75" customHeight="1" x14ac:dyDescent="0.25">
      <c r="A4" s="5"/>
      <c r="B4" s="5"/>
      <c r="C4" s="5"/>
      <c r="D4" s="5"/>
    </row>
    <row r="5" spans="1:6" ht="21" customHeight="1" x14ac:dyDescent="0.25">
      <c r="A5" s="5"/>
      <c r="B5" s="5" t="s">
        <v>3</v>
      </c>
      <c r="C5" s="5"/>
      <c r="D5" s="5"/>
    </row>
    <row r="6" spans="1:6" s="24" customFormat="1" ht="91.5" customHeight="1" x14ac:dyDescent="0.25">
      <c r="A6" s="23"/>
      <c r="B6" s="101" t="s">
        <v>116</v>
      </c>
      <c r="C6" s="101"/>
      <c r="D6" s="101"/>
      <c r="E6" s="93"/>
      <c r="F6" s="93"/>
    </row>
    <row r="7" spans="1:6" ht="22.15" customHeight="1" x14ac:dyDescent="0.25">
      <c r="B7" s="7" t="s">
        <v>4</v>
      </c>
    </row>
    <row r="8" spans="1:6" ht="37.5" customHeight="1" x14ac:dyDescent="0.25">
      <c r="B8" s="100" t="s">
        <v>15</v>
      </c>
      <c r="C8" s="100"/>
    </row>
    <row r="10" spans="1:6" ht="16.5" thickBot="1" x14ac:dyDescent="0.3"/>
    <row r="11" spans="1:6" x14ac:dyDescent="0.25">
      <c r="B11" s="8" t="s">
        <v>7</v>
      </c>
      <c r="C11" s="9"/>
    </row>
    <row r="12" spans="1:6" x14ac:dyDescent="0.25">
      <c r="B12" s="10" t="s">
        <v>8</v>
      </c>
      <c r="C12" s="11"/>
    </row>
    <row r="13" spans="1:6" x14ac:dyDescent="0.25">
      <c r="B13" s="10" t="s">
        <v>9</v>
      </c>
      <c r="C13" s="11"/>
    </row>
    <row r="14" spans="1:6" x14ac:dyDescent="0.25">
      <c r="B14" s="10" t="s">
        <v>10</v>
      </c>
      <c r="C14" s="11"/>
    </row>
    <row r="15" spans="1:6" x14ac:dyDescent="0.25">
      <c r="B15" s="10" t="s">
        <v>11</v>
      </c>
      <c r="C15" s="12"/>
    </row>
    <row r="16" spans="1:6" x14ac:dyDescent="0.25">
      <c r="B16" s="10" t="s">
        <v>0</v>
      </c>
      <c r="C16" s="13"/>
    </row>
    <row r="17" spans="2:3" x14ac:dyDescent="0.25">
      <c r="B17" s="10" t="s">
        <v>1</v>
      </c>
      <c r="C17" s="13"/>
    </row>
    <row r="18" spans="2:3" ht="16.5" thickBot="1" x14ac:dyDescent="0.3">
      <c r="B18" s="14" t="s">
        <v>2</v>
      </c>
      <c r="C18" s="15"/>
    </row>
    <row r="19" spans="2:3" x14ac:dyDescent="0.25">
      <c r="B19" s="16"/>
    </row>
    <row r="20" spans="2:3" x14ac:dyDescent="0.25">
      <c r="B20" s="16"/>
    </row>
    <row r="21" spans="2:3" ht="32.25" customHeight="1" x14ac:dyDescent="0.25"/>
    <row r="24" spans="2:3" ht="16.5" thickBot="1" x14ac:dyDescent="0.3"/>
    <row r="25" spans="2:3" ht="19.5" thickBot="1" x14ac:dyDescent="0.35">
      <c r="B25" s="17" t="s">
        <v>114</v>
      </c>
      <c r="C25" s="18">
        <f>'Špecifikácia učebných pomôcok'!K59</f>
        <v>0</v>
      </c>
    </row>
    <row r="26" spans="2:3" ht="19.5" thickBot="1" x14ac:dyDescent="0.35">
      <c r="B26" s="19" t="s">
        <v>14</v>
      </c>
      <c r="C26" s="20">
        <f>C25-C27</f>
        <v>0</v>
      </c>
    </row>
    <row r="27" spans="2:3" ht="19.5" thickBot="1" x14ac:dyDescent="0.35">
      <c r="B27" s="19" t="s">
        <v>115</v>
      </c>
      <c r="C27" s="20">
        <f>'Špecifikácia učebných pomôcok'!K60</f>
        <v>0</v>
      </c>
    </row>
    <row r="32" spans="2:3" ht="95.25" customHeight="1" x14ac:dyDescent="0.25">
      <c r="B32" s="98" t="s">
        <v>12</v>
      </c>
      <c r="C32" s="98"/>
    </row>
    <row r="33" spans="1:4" ht="17.25" x14ac:dyDescent="0.25">
      <c r="B33" s="98" t="s">
        <v>13</v>
      </c>
      <c r="C33" s="98"/>
    </row>
    <row r="34" spans="1:4" s="22" customFormat="1" ht="29.25" customHeight="1" x14ac:dyDescent="0.2">
      <c r="A34" s="21"/>
      <c r="B34" s="99" t="s">
        <v>5</v>
      </c>
      <c r="C34" s="99"/>
      <c r="D34" s="99"/>
    </row>
  </sheetData>
  <mergeCells count="7">
    <mergeCell ref="A1:D1"/>
    <mergeCell ref="A3:C3"/>
    <mergeCell ref="B32:C32"/>
    <mergeCell ref="B33:C33"/>
    <mergeCell ref="B34:D34"/>
    <mergeCell ref="B8:C8"/>
    <mergeCell ref="B6:D6"/>
  </mergeCells>
  <pageMargins left="0.70866141732283472" right="0.70866141732283472" top="0.74803149606299213" bottom="0.74803149606299213" header="0.31496062992125984" footer="0.31496062992125984"/>
  <pageSetup paperSize="9" scale="65" orientation="portrait" r:id="rId1"/>
  <drawing r:id="rId2"/>
  <legacyDrawing r:id="rId3"/>
  <oleObjects>
    <mc:AlternateContent xmlns:mc="http://schemas.openxmlformats.org/markup-compatibility/2006">
      <mc:Choice Requires="x14">
        <oleObject progId="CorelDraw.Graphic.17" shapeId="3073" r:id="rId4">
          <objectPr defaultSize="0" autoPict="0" r:id="rId5">
            <anchor moveWithCells="1" sizeWithCells="1">
              <from>
                <xdr:col>0</xdr:col>
                <xdr:colOff>76200</xdr:colOff>
                <xdr:row>0</xdr:row>
                <xdr:rowOff>104775</xdr:rowOff>
              </from>
              <to>
                <xdr:col>3</xdr:col>
                <xdr:colOff>295275</xdr:colOff>
                <xdr:row>0</xdr:row>
                <xdr:rowOff>1085850</xdr:rowOff>
              </to>
            </anchor>
          </objectPr>
        </oleObject>
      </mc:Choice>
      <mc:Fallback>
        <oleObject progId="CorelDraw.Graphic.17"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1"/>
  <sheetViews>
    <sheetView tabSelected="1" zoomScale="85" zoomScaleNormal="85" zoomScaleSheetLayoutView="115" workbookViewId="0">
      <selection activeCell="C37" sqref="C37"/>
    </sheetView>
  </sheetViews>
  <sheetFormatPr defaultRowHeight="14.25" x14ac:dyDescent="0.2"/>
  <cols>
    <col min="1" max="1" width="6.7109375" style="25" customWidth="1"/>
    <col min="2" max="2" width="42" customWidth="1"/>
    <col min="3" max="3" width="60.85546875" customWidth="1"/>
    <col min="4" max="4" width="7.5703125" style="26" customWidth="1"/>
    <col min="5" max="5" width="6.5703125" style="25" customWidth="1"/>
    <col min="6" max="6" width="13.140625" customWidth="1"/>
    <col min="7" max="7" width="12.85546875" customWidth="1"/>
    <col min="8" max="8" width="16.7109375" bestFit="1" customWidth="1"/>
    <col min="9" max="9" width="12.5703125" customWidth="1"/>
    <col min="10" max="10" width="8.28515625" customWidth="1"/>
    <col min="11" max="11" width="12" customWidth="1"/>
    <col min="12" max="12" width="2.85546875" style="27" customWidth="1"/>
    <col min="257" max="257" width="6.7109375" customWidth="1"/>
    <col min="258" max="258" width="42" customWidth="1"/>
    <col min="259" max="259" width="60.85546875" customWidth="1"/>
    <col min="260" max="260" width="7.5703125" customWidth="1"/>
    <col min="261" max="261" width="6.5703125" customWidth="1"/>
    <col min="262" max="262" width="13.140625" customWidth="1"/>
    <col min="263" max="263" width="12.85546875" customWidth="1"/>
    <col min="264" max="265" width="12.5703125" customWidth="1"/>
    <col min="266" max="266" width="8.28515625" customWidth="1"/>
    <col min="267" max="267" width="12" customWidth="1"/>
    <col min="268" max="268" width="2.85546875" customWidth="1"/>
    <col min="513" max="513" width="6.7109375" customWidth="1"/>
    <col min="514" max="514" width="42" customWidth="1"/>
    <col min="515" max="515" width="60.85546875" customWidth="1"/>
    <col min="516" max="516" width="7.5703125" customWidth="1"/>
    <col min="517" max="517" width="6.5703125" customWidth="1"/>
    <col min="518" max="518" width="13.140625" customWidth="1"/>
    <col min="519" max="519" width="12.85546875" customWidth="1"/>
    <col min="520" max="521" width="12.5703125" customWidth="1"/>
    <col min="522" max="522" width="8.28515625" customWidth="1"/>
    <col min="523" max="523" width="12" customWidth="1"/>
    <col min="524" max="524" width="2.85546875" customWidth="1"/>
    <col min="769" max="769" width="6.7109375" customWidth="1"/>
    <col min="770" max="770" width="42" customWidth="1"/>
    <col min="771" max="771" width="60.85546875" customWidth="1"/>
    <col min="772" max="772" width="7.5703125" customWidth="1"/>
    <col min="773" max="773" width="6.5703125" customWidth="1"/>
    <col min="774" max="774" width="13.140625" customWidth="1"/>
    <col min="775" max="775" width="12.85546875" customWidth="1"/>
    <col min="776" max="777" width="12.5703125" customWidth="1"/>
    <col min="778" max="778" width="8.28515625" customWidth="1"/>
    <col min="779" max="779" width="12" customWidth="1"/>
    <col min="780" max="780" width="2.85546875" customWidth="1"/>
    <col min="1025" max="1025" width="6.7109375" customWidth="1"/>
    <col min="1026" max="1026" width="42" customWidth="1"/>
    <col min="1027" max="1027" width="60.85546875" customWidth="1"/>
    <col min="1028" max="1028" width="7.5703125" customWidth="1"/>
    <col min="1029" max="1029" width="6.5703125" customWidth="1"/>
    <col min="1030" max="1030" width="13.140625" customWidth="1"/>
    <col min="1031" max="1031" width="12.85546875" customWidth="1"/>
    <col min="1032" max="1033" width="12.5703125" customWidth="1"/>
    <col min="1034" max="1034" width="8.28515625" customWidth="1"/>
    <col min="1035" max="1035" width="12" customWidth="1"/>
    <col min="1036" max="1036" width="2.85546875" customWidth="1"/>
    <col min="1281" max="1281" width="6.7109375" customWidth="1"/>
    <col min="1282" max="1282" width="42" customWidth="1"/>
    <col min="1283" max="1283" width="60.85546875" customWidth="1"/>
    <col min="1284" max="1284" width="7.5703125" customWidth="1"/>
    <col min="1285" max="1285" width="6.5703125" customWidth="1"/>
    <col min="1286" max="1286" width="13.140625" customWidth="1"/>
    <col min="1287" max="1287" width="12.85546875" customWidth="1"/>
    <col min="1288" max="1289" width="12.5703125" customWidth="1"/>
    <col min="1290" max="1290" width="8.28515625" customWidth="1"/>
    <col min="1291" max="1291" width="12" customWidth="1"/>
    <col min="1292" max="1292" width="2.85546875" customWidth="1"/>
    <col min="1537" max="1537" width="6.7109375" customWidth="1"/>
    <col min="1538" max="1538" width="42" customWidth="1"/>
    <col min="1539" max="1539" width="60.85546875" customWidth="1"/>
    <col min="1540" max="1540" width="7.5703125" customWidth="1"/>
    <col min="1541" max="1541" width="6.5703125" customWidth="1"/>
    <col min="1542" max="1542" width="13.140625" customWidth="1"/>
    <col min="1543" max="1543" width="12.85546875" customWidth="1"/>
    <col min="1544" max="1545" width="12.5703125" customWidth="1"/>
    <col min="1546" max="1546" width="8.28515625" customWidth="1"/>
    <col min="1547" max="1547" width="12" customWidth="1"/>
    <col min="1548" max="1548" width="2.85546875" customWidth="1"/>
    <col min="1793" max="1793" width="6.7109375" customWidth="1"/>
    <col min="1794" max="1794" width="42" customWidth="1"/>
    <col min="1795" max="1795" width="60.85546875" customWidth="1"/>
    <col min="1796" max="1796" width="7.5703125" customWidth="1"/>
    <col min="1797" max="1797" width="6.5703125" customWidth="1"/>
    <col min="1798" max="1798" width="13.140625" customWidth="1"/>
    <col min="1799" max="1799" width="12.85546875" customWidth="1"/>
    <col min="1800" max="1801" width="12.5703125" customWidth="1"/>
    <col min="1802" max="1802" width="8.28515625" customWidth="1"/>
    <col min="1803" max="1803" width="12" customWidth="1"/>
    <col min="1804" max="1804" width="2.85546875" customWidth="1"/>
    <col min="2049" max="2049" width="6.7109375" customWidth="1"/>
    <col min="2050" max="2050" width="42" customWidth="1"/>
    <col min="2051" max="2051" width="60.85546875" customWidth="1"/>
    <col min="2052" max="2052" width="7.5703125" customWidth="1"/>
    <col min="2053" max="2053" width="6.5703125" customWidth="1"/>
    <col min="2054" max="2054" width="13.140625" customWidth="1"/>
    <col min="2055" max="2055" width="12.85546875" customWidth="1"/>
    <col min="2056" max="2057" width="12.5703125" customWidth="1"/>
    <col min="2058" max="2058" width="8.28515625" customWidth="1"/>
    <col min="2059" max="2059" width="12" customWidth="1"/>
    <col min="2060" max="2060" width="2.85546875" customWidth="1"/>
    <col min="2305" max="2305" width="6.7109375" customWidth="1"/>
    <col min="2306" max="2306" width="42" customWidth="1"/>
    <col min="2307" max="2307" width="60.85546875" customWidth="1"/>
    <col min="2308" max="2308" width="7.5703125" customWidth="1"/>
    <col min="2309" max="2309" width="6.5703125" customWidth="1"/>
    <col min="2310" max="2310" width="13.140625" customWidth="1"/>
    <col min="2311" max="2311" width="12.85546875" customWidth="1"/>
    <col min="2312" max="2313" width="12.5703125" customWidth="1"/>
    <col min="2314" max="2314" width="8.28515625" customWidth="1"/>
    <col min="2315" max="2315" width="12" customWidth="1"/>
    <col min="2316" max="2316" width="2.85546875" customWidth="1"/>
    <col min="2561" max="2561" width="6.7109375" customWidth="1"/>
    <col min="2562" max="2562" width="42" customWidth="1"/>
    <col min="2563" max="2563" width="60.85546875" customWidth="1"/>
    <col min="2564" max="2564" width="7.5703125" customWidth="1"/>
    <col min="2565" max="2565" width="6.5703125" customWidth="1"/>
    <col min="2566" max="2566" width="13.140625" customWidth="1"/>
    <col min="2567" max="2567" width="12.85546875" customWidth="1"/>
    <col min="2568" max="2569" width="12.5703125" customWidth="1"/>
    <col min="2570" max="2570" width="8.28515625" customWidth="1"/>
    <col min="2571" max="2571" width="12" customWidth="1"/>
    <col min="2572" max="2572" width="2.85546875" customWidth="1"/>
    <col min="2817" max="2817" width="6.7109375" customWidth="1"/>
    <col min="2818" max="2818" width="42" customWidth="1"/>
    <col min="2819" max="2819" width="60.85546875" customWidth="1"/>
    <col min="2820" max="2820" width="7.5703125" customWidth="1"/>
    <col min="2821" max="2821" width="6.5703125" customWidth="1"/>
    <col min="2822" max="2822" width="13.140625" customWidth="1"/>
    <col min="2823" max="2823" width="12.85546875" customWidth="1"/>
    <col min="2824" max="2825" width="12.5703125" customWidth="1"/>
    <col min="2826" max="2826" width="8.28515625" customWidth="1"/>
    <col min="2827" max="2827" width="12" customWidth="1"/>
    <col min="2828" max="2828" width="2.85546875" customWidth="1"/>
    <col min="3073" max="3073" width="6.7109375" customWidth="1"/>
    <col min="3074" max="3074" width="42" customWidth="1"/>
    <col min="3075" max="3075" width="60.85546875" customWidth="1"/>
    <col min="3076" max="3076" width="7.5703125" customWidth="1"/>
    <col min="3077" max="3077" width="6.5703125" customWidth="1"/>
    <col min="3078" max="3078" width="13.140625" customWidth="1"/>
    <col min="3079" max="3079" width="12.85546875" customWidth="1"/>
    <col min="3080" max="3081" width="12.5703125" customWidth="1"/>
    <col min="3082" max="3082" width="8.28515625" customWidth="1"/>
    <col min="3083" max="3083" width="12" customWidth="1"/>
    <col min="3084" max="3084" width="2.85546875" customWidth="1"/>
    <col min="3329" max="3329" width="6.7109375" customWidth="1"/>
    <col min="3330" max="3330" width="42" customWidth="1"/>
    <col min="3331" max="3331" width="60.85546875" customWidth="1"/>
    <col min="3332" max="3332" width="7.5703125" customWidth="1"/>
    <col min="3333" max="3333" width="6.5703125" customWidth="1"/>
    <col min="3334" max="3334" width="13.140625" customWidth="1"/>
    <col min="3335" max="3335" width="12.85546875" customWidth="1"/>
    <col min="3336" max="3337" width="12.5703125" customWidth="1"/>
    <col min="3338" max="3338" width="8.28515625" customWidth="1"/>
    <col min="3339" max="3339" width="12" customWidth="1"/>
    <col min="3340" max="3340" width="2.85546875" customWidth="1"/>
    <col min="3585" max="3585" width="6.7109375" customWidth="1"/>
    <col min="3586" max="3586" width="42" customWidth="1"/>
    <col min="3587" max="3587" width="60.85546875" customWidth="1"/>
    <col min="3588" max="3588" width="7.5703125" customWidth="1"/>
    <col min="3589" max="3589" width="6.5703125" customWidth="1"/>
    <col min="3590" max="3590" width="13.140625" customWidth="1"/>
    <col min="3591" max="3591" width="12.85546875" customWidth="1"/>
    <col min="3592" max="3593" width="12.5703125" customWidth="1"/>
    <col min="3594" max="3594" width="8.28515625" customWidth="1"/>
    <col min="3595" max="3595" width="12" customWidth="1"/>
    <col min="3596" max="3596" width="2.85546875" customWidth="1"/>
    <col min="3841" max="3841" width="6.7109375" customWidth="1"/>
    <col min="3842" max="3842" width="42" customWidth="1"/>
    <col min="3843" max="3843" width="60.85546875" customWidth="1"/>
    <col min="3844" max="3844" width="7.5703125" customWidth="1"/>
    <col min="3845" max="3845" width="6.5703125" customWidth="1"/>
    <col min="3846" max="3846" width="13.140625" customWidth="1"/>
    <col min="3847" max="3847" width="12.85546875" customWidth="1"/>
    <col min="3848" max="3849" width="12.5703125" customWidth="1"/>
    <col min="3850" max="3850" width="8.28515625" customWidth="1"/>
    <col min="3851" max="3851" width="12" customWidth="1"/>
    <col min="3852" max="3852" width="2.85546875" customWidth="1"/>
    <col min="4097" max="4097" width="6.7109375" customWidth="1"/>
    <col min="4098" max="4098" width="42" customWidth="1"/>
    <col min="4099" max="4099" width="60.85546875" customWidth="1"/>
    <col min="4100" max="4100" width="7.5703125" customWidth="1"/>
    <col min="4101" max="4101" width="6.5703125" customWidth="1"/>
    <col min="4102" max="4102" width="13.140625" customWidth="1"/>
    <col min="4103" max="4103" width="12.85546875" customWidth="1"/>
    <col min="4104" max="4105" width="12.5703125" customWidth="1"/>
    <col min="4106" max="4106" width="8.28515625" customWidth="1"/>
    <col min="4107" max="4107" width="12" customWidth="1"/>
    <col min="4108" max="4108" width="2.85546875" customWidth="1"/>
    <col min="4353" max="4353" width="6.7109375" customWidth="1"/>
    <col min="4354" max="4354" width="42" customWidth="1"/>
    <col min="4355" max="4355" width="60.85546875" customWidth="1"/>
    <col min="4356" max="4356" width="7.5703125" customWidth="1"/>
    <col min="4357" max="4357" width="6.5703125" customWidth="1"/>
    <col min="4358" max="4358" width="13.140625" customWidth="1"/>
    <col min="4359" max="4359" width="12.85546875" customWidth="1"/>
    <col min="4360" max="4361" width="12.5703125" customWidth="1"/>
    <col min="4362" max="4362" width="8.28515625" customWidth="1"/>
    <col min="4363" max="4363" width="12" customWidth="1"/>
    <col min="4364" max="4364" width="2.85546875" customWidth="1"/>
    <col min="4609" max="4609" width="6.7109375" customWidth="1"/>
    <col min="4610" max="4610" width="42" customWidth="1"/>
    <col min="4611" max="4611" width="60.85546875" customWidth="1"/>
    <col min="4612" max="4612" width="7.5703125" customWidth="1"/>
    <col min="4613" max="4613" width="6.5703125" customWidth="1"/>
    <col min="4614" max="4614" width="13.140625" customWidth="1"/>
    <col min="4615" max="4615" width="12.85546875" customWidth="1"/>
    <col min="4616" max="4617" width="12.5703125" customWidth="1"/>
    <col min="4618" max="4618" width="8.28515625" customWidth="1"/>
    <col min="4619" max="4619" width="12" customWidth="1"/>
    <col min="4620" max="4620" width="2.85546875" customWidth="1"/>
    <col min="4865" max="4865" width="6.7109375" customWidth="1"/>
    <col min="4866" max="4866" width="42" customWidth="1"/>
    <col min="4867" max="4867" width="60.85546875" customWidth="1"/>
    <col min="4868" max="4868" width="7.5703125" customWidth="1"/>
    <col min="4869" max="4869" width="6.5703125" customWidth="1"/>
    <col min="4870" max="4870" width="13.140625" customWidth="1"/>
    <col min="4871" max="4871" width="12.85546875" customWidth="1"/>
    <col min="4872" max="4873" width="12.5703125" customWidth="1"/>
    <col min="4874" max="4874" width="8.28515625" customWidth="1"/>
    <col min="4875" max="4875" width="12" customWidth="1"/>
    <col min="4876" max="4876" width="2.85546875" customWidth="1"/>
    <col min="5121" max="5121" width="6.7109375" customWidth="1"/>
    <col min="5122" max="5122" width="42" customWidth="1"/>
    <col min="5123" max="5123" width="60.85546875" customWidth="1"/>
    <col min="5124" max="5124" width="7.5703125" customWidth="1"/>
    <col min="5125" max="5125" width="6.5703125" customWidth="1"/>
    <col min="5126" max="5126" width="13.140625" customWidth="1"/>
    <col min="5127" max="5127" width="12.85546875" customWidth="1"/>
    <col min="5128" max="5129" width="12.5703125" customWidth="1"/>
    <col min="5130" max="5130" width="8.28515625" customWidth="1"/>
    <col min="5131" max="5131" width="12" customWidth="1"/>
    <col min="5132" max="5132" width="2.85546875" customWidth="1"/>
    <col min="5377" max="5377" width="6.7109375" customWidth="1"/>
    <col min="5378" max="5378" width="42" customWidth="1"/>
    <col min="5379" max="5379" width="60.85546875" customWidth="1"/>
    <col min="5380" max="5380" width="7.5703125" customWidth="1"/>
    <col min="5381" max="5381" width="6.5703125" customWidth="1"/>
    <col min="5382" max="5382" width="13.140625" customWidth="1"/>
    <col min="5383" max="5383" width="12.85546875" customWidth="1"/>
    <col min="5384" max="5385" width="12.5703125" customWidth="1"/>
    <col min="5386" max="5386" width="8.28515625" customWidth="1"/>
    <col min="5387" max="5387" width="12" customWidth="1"/>
    <col min="5388" max="5388" width="2.85546875" customWidth="1"/>
    <col min="5633" max="5633" width="6.7109375" customWidth="1"/>
    <col min="5634" max="5634" width="42" customWidth="1"/>
    <col min="5635" max="5635" width="60.85546875" customWidth="1"/>
    <col min="5636" max="5636" width="7.5703125" customWidth="1"/>
    <col min="5637" max="5637" width="6.5703125" customWidth="1"/>
    <col min="5638" max="5638" width="13.140625" customWidth="1"/>
    <col min="5639" max="5639" width="12.85546875" customWidth="1"/>
    <col min="5640" max="5641" width="12.5703125" customWidth="1"/>
    <col min="5642" max="5642" width="8.28515625" customWidth="1"/>
    <col min="5643" max="5643" width="12" customWidth="1"/>
    <col min="5644" max="5644" width="2.85546875" customWidth="1"/>
    <col min="5889" max="5889" width="6.7109375" customWidth="1"/>
    <col min="5890" max="5890" width="42" customWidth="1"/>
    <col min="5891" max="5891" width="60.85546875" customWidth="1"/>
    <col min="5892" max="5892" width="7.5703125" customWidth="1"/>
    <col min="5893" max="5893" width="6.5703125" customWidth="1"/>
    <col min="5894" max="5894" width="13.140625" customWidth="1"/>
    <col min="5895" max="5895" width="12.85546875" customWidth="1"/>
    <col min="5896" max="5897" width="12.5703125" customWidth="1"/>
    <col min="5898" max="5898" width="8.28515625" customWidth="1"/>
    <col min="5899" max="5899" width="12" customWidth="1"/>
    <col min="5900" max="5900" width="2.85546875" customWidth="1"/>
    <col min="6145" max="6145" width="6.7109375" customWidth="1"/>
    <col min="6146" max="6146" width="42" customWidth="1"/>
    <col min="6147" max="6147" width="60.85546875" customWidth="1"/>
    <col min="6148" max="6148" width="7.5703125" customWidth="1"/>
    <col min="6149" max="6149" width="6.5703125" customWidth="1"/>
    <col min="6150" max="6150" width="13.140625" customWidth="1"/>
    <col min="6151" max="6151" width="12.85546875" customWidth="1"/>
    <col min="6152" max="6153" width="12.5703125" customWidth="1"/>
    <col min="6154" max="6154" width="8.28515625" customWidth="1"/>
    <col min="6155" max="6155" width="12" customWidth="1"/>
    <col min="6156" max="6156" width="2.85546875" customWidth="1"/>
    <col min="6401" max="6401" width="6.7109375" customWidth="1"/>
    <col min="6402" max="6402" width="42" customWidth="1"/>
    <col min="6403" max="6403" width="60.85546875" customWidth="1"/>
    <col min="6404" max="6404" width="7.5703125" customWidth="1"/>
    <col min="6405" max="6405" width="6.5703125" customWidth="1"/>
    <col min="6406" max="6406" width="13.140625" customWidth="1"/>
    <col min="6407" max="6407" width="12.85546875" customWidth="1"/>
    <col min="6408" max="6409" width="12.5703125" customWidth="1"/>
    <col min="6410" max="6410" width="8.28515625" customWidth="1"/>
    <col min="6411" max="6411" width="12" customWidth="1"/>
    <col min="6412" max="6412" width="2.85546875" customWidth="1"/>
    <col min="6657" max="6657" width="6.7109375" customWidth="1"/>
    <col min="6658" max="6658" width="42" customWidth="1"/>
    <col min="6659" max="6659" width="60.85546875" customWidth="1"/>
    <col min="6660" max="6660" width="7.5703125" customWidth="1"/>
    <col min="6661" max="6661" width="6.5703125" customWidth="1"/>
    <col min="6662" max="6662" width="13.140625" customWidth="1"/>
    <col min="6663" max="6663" width="12.85546875" customWidth="1"/>
    <col min="6664" max="6665" width="12.5703125" customWidth="1"/>
    <col min="6666" max="6666" width="8.28515625" customWidth="1"/>
    <col min="6667" max="6667" width="12" customWidth="1"/>
    <col min="6668" max="6668" width="2.85546875" customWidth="1"/>
    <col min="6913" max="6913" width="6.7109375" customWidth="1"/>
    <col min="6914" max="6914" width="42" customWidth="1"/>
    <col min="6915" max="6915" width="60.85546875" customWidth="1"/>
    <col min="6916" max="6916" width="7.5703125" customWidth="1"/>
    <col min="6917" max="6917" width="6.5703125" customWidth="1"/>
    <col min="6918" max="6918" width="13.140625" customWidth="1"/>
    <col min="6919" max="6919" width="12.85546875" customWidth="1"/>
    <col min="6920" max="6921" width="12.5703125" customWidth="1"/>
    <col min="6922" max="6922" width="8.28515625" customWidth="1"/>
    <col min="6923" max="6923" width="12" customWidth="1"/>
    <col min="6924" max="6924" width="2.85546875" customWidth="1"/>
    <col min="7169" max="7169" width="6.7109375" customWidth="1"/>
    <col min="7170" max="7170" width="42" customWidth="1"/>
    <col min="7171" max="7171" width="60.85546875" customWidth="1"/>
    <col min="7172" max="7172" width="7.5703125" customWidth="1"/>
    <col min="7173" max="7173" width="6.5703125" customWidth="1"/>
    <col min="7174" max="7174" width="13.140625" customWidth="1"/>
    <col min="7175" max="7175" width="12.85546875" customWidth="1"/>
    <col min="7176" max="7177" width="12.5703125" customWidth="1"/>
    <col min="7178" max="7178" width="8.28515625" customWidth="1"/>
    <col min="7179" max="7179" width="12" customWidth="1"/>
    <col min="7180" max="7180" width="2.85546875" customWidth="1"/>
    <col min="7425" max="7425" width="6.7109375" customWidth="1"/>
    <col min="7426" max="7426" width="42" customWidth="1"/>
    <col min="7427" max="7427" width="60.85546875" customWidth="1"/>
    <col min="7428" max="7428" width="7.5703125" customWidth="1"/>
    <col min="7429" max="7429" width="6.5703125" customWidth="1"/>
    <col min="7430" max="7430" width="13.140625" customWidth="1"/>
    <col min="7431" max="7431" width="12.85546875" customWidth="1"/>
    <col min="7432" max="7433" width="12.5703125" customWidth="1"/>
    <col min="7434" max="7434" width="8.28515625" customWidth="1"/>
    <col min="7435" max="7435" width="12" customWidth="1"/>
    <col min="7436" max="7436" width="2.85546875" customWidth="1"/>
    <col min="7681" max="7681" width="6.7109375" customWidth="1"/>
    <col min="7682" max="7682" width="42" customWidth="1"/>
    <col min="7683" max="7683" width="60.85546875" customWidth="1"/>
    <col min="7684" max="7684" width="7.5703125" customWidth="1"/>
    <col min="7685" max="7685" width="6.5703125" customWidth="1"/>
    <col min="7686" max="7686" width="13.140625" customWidth="1"/>
    <col min="7687" max="7687" width="12.85546875" customWidth="1"/>
    <col min="7688" max="7689" width="12.5703125" customWidth="1"/>
    <col min="7690" max="7690" width="8.28515625" customWidth="1"/>
    <col min="7691" max="7691" width="12" customWidth="1"/>
    <col min="7692" max="7692" width="2.85546875" customWidth="1"/>
    <col min="7937" max="7937" width="6.7109375" customWidth="1"/>
    <col min="7938" max="7938" width="42" customWidth="1"/>
    <col min="7939" max="7939" width="60.85546875" customWidth="1"/>
    <col min="7940" max="7940" width="7.5703125" customWidth="1"/>
    <col min="7941" max="7941" width="6.5703125" customWidth="1"/>
    <col min="7942" max="7942" width="13.140625" customWidth="1"/>
    <col min="7943" max="7943" width="12.85546875" customWidth="1"/>
    <col min="7944" max="7945" width="12.5703125" customWidth="1"/>
    <col min="7946" max="7946" width="8.28515625" customWidth="1"/>
    <col min="7947" max="7947" width="12" customWidth="1"/>
    <col min="7948" max="7948" width="2.85546875" customWidth="1"/>
    <col min="8193" max="8193" width="6.7109375" customWidth="1"/>
    <col min="8194" max="8194" width="42" customWidth="1"/>
    <col min="8195" max="8195" width="60.85546875" customWidth="1"/>
    <col min="8196" max="8196" width="7.5703125" customWidth="1"/>
    <col min="8197" max="8197" width="6.5703125" customWidth="1"/>
    <col min="8198" max="8198" width="13.140625" customWidth="1"/>
    <col min="8199" max="8199" width="12.85546875" customWidth="1"/>
    <col min="8200" max="8201" width="12.5703125" customWidth="1"/>
    <col min="8202" max="8202" width="8.28515625" customWidth="1"/>
    <col min="8203" max="8203" width="12" customWidth="1"/>
    <col min="8204" max="8204" width="2.85546875" customWidth="1"/>
    <col min="8449" max="8449" width="6.7109375" customWidth="1"/>
    <col min="8450" max="8450" width="42" customWidth="1"/>
    <col min="8451" max="8451" width="60.85546875" customWidth="1"/>
    <col min="8452" max="8452" width="7.5703125" customWidth="1"/>
    <col min="8453" max="8453" width="6.5703125" customWidth="1"/>
    <col min="8454" max="8454" width="13.140625" customWidth="1"/>
    <col min="8455" max="8455" width="12.85546875" customWidth="1"/>
    <col min="8456" max="8457" width="12.5703125" customWidth="1"/>
    <col min="8458" max="8458" width="8.28515625" customWidth="1"/>
    <col min="8459" max="8459" width="12" customWidth="1"/>
    <col min="8460" max="8460" width="2.85546875" customWidth="1"/>
    <col min="8705" max="8705" width="6.7109375" customWidth="1"/>
    <col min="8706" max="8706" width="42" customWidth="1"/>
    <col min="8707" max="8707" width="60.85546875" customWidth="1"/>
    <col min="8708" max="8708" width="7.5703125" customWidth="1"/>
    <col min="8709" max="8709" width="6.5703125" customWidth="1"/>
    <col min="8710" max="8710" width="13.140625" customWidth="1"/>
    <col min="8711" max="8711" width="12.85546875" customWidth="1"/>
    <col min="8712" max="8713" width="12.5703125" customWidth="1"/>
    <col min="8714" max="8714" width="8.28515625" customWidth="1"/>
    <col min="8715" max="8715" width="12" customWidth="1"/>
    <col min="8716" max="8716" width="2.85546875" customWidth="1"/>
    <col min="8961" max="8961" width="6.7109375" customWidth="1"/>
    <col min="8962" max="8962" width="42" customWidth="1"/>
    <col min="8963" max="8963" width="60.85546875" customWidth="1"/>
    <col min="8964" max="8964" width="7.5703125" customWidth="1"/>
    <col min="8965" max="8965" width="6.5703125" customWidth="1"/>
    <col min="8966" max="8966" width="13.140625" customWidth="1"/>
    <col min="8967" max="8967" width="12.85546875" customWidth="1"/>
    <col min="8968" max="8969" width="12.5703125" customWidth="1"/>
    <col min="8970" max="8970" width="8.28515625" customWidth="1"/>
    <col min="8971" max="8971" width="12" customWidth="1"/>
    <col min="8972" max="8972" width="2.85546875" customWidth="1"/>
    <col min="9217" max="9217" width="6.7109375" customWidth="1"/>
    <col min="9218" max="9218" width="42" customWidth="1"/>
    <col min="9219" max="9219" width="60.85546875" customWidth="1"/>
    <col min="9220" max="9220" width="7.5703125" customWidth="1"/>
    <col min="9221" max="9221" width="6.5703125" customWidth="1"/>
    <col min="9222" max="9222" width="13.140625" customWidth="1"/>
    <col min="9223" max="9223" width="12.85546875" customWidth="1"/>
    <col min="9224" max="9225" width="12.5703125" customWidth="1"/>
    <col min="9226" max="9226" width="8.28515625" customWidth="1"/>
    <col min="9227" max="9227" width="12" customWidth="1"/>
    <col min="9228" max="9228" width="2.85546875" customWidth="1"/>
    <col min="9473" max="9473" width="6.7109375" customWidth="1"/>
    <col min="9474" max="9474" width="42" customWidth="1"/>
    <col min="9475" max="9475" width="60.85546875" customWidth="1"/>
    <col min="9476" max="9476" width="7.5703125" customWidth="1"/>
    <col min="9477" max="9477" width="6.5703125" customWidth="1"/>
    <col min="9478" max="9478" width="13.140625" customWidth="1"/>
    <col min="9479" max="9479" width="12.85546875" customWidth="1"/>
    <col min="9480" max="9481" width="12.5703125" customWidth="1"/>
    <col min="9482" max="9482" width="8.28515625" customWidth="1"/>
    <col min="9483" max="9483" width="12" customWidth="1"/>
    <col min="9484" max="9484" width="2.85546875" customWidth="1"/>
    <col min="9729" max="9729" width="6.7109375" customWidth="1"/>
    <col min="9730" max="9730" width="42" customWidth="1"/>
    <col min="9731" max="9731" width="60.85546875" customWidth="1"/>
    <col min="9732" max="9732" width="7.5703125" customWidth="1"/>
    <col min="9733" max="9733" width="6.5703125" customWidth="1"/>
    <col min="9734" max="9734" width="13.140625" customWidth="1"/>
    <col min="9735" max="9735" width="12.85546875" customWidth="1"/>
    <col min="9736" max="9737" width="12.5703125" customWidth="1"/>
    <col min="9738" max="9738" width="8.28515625" customWidth="1"/>
    <col min="9739" max="9739" width="12" customWidth="1"/>
    <col min="9740" max="9740" width="2.85546875" customWidth="1"/>
    <col min="9985" max="9985" width="6.7109375" customWidth="1"/>
    <col min="9986" max="9986" width="42" customWidth="1"/>
    <col min="9987" max="9987" width="60.85546875" customWidth="1"/>
    <col min="9988" max="9988" width="7.5703125" customWidth="1"/>
    <col min="9989" max="9989" width="6.5703125" customWidth="1"/>
    <col min="9990" max="9990" width="13.140625" customWidth="1"/>
    <col min="9991" max="9991" width="12.85546875" customWidth="1"/>
    <col min="9992" max="9993" width="12.5703125" customWidth="1"/>
    <col min="9994" max="9994" width="8.28515625" customWidth="1"/>
    <col min="9995" max="9995" width="12" customWidth="1"/>
    <col min="9996" max="9996" width="2.85546875" customWidth="1"/>
    <col min="10241" max="10241" width="6.7109375" customWidth="1"/>
    <col min="10242" max="10242" width="42" customWidth="1"/>
    <col min="10243" max="10243" width="60.85546875" customWidth="1"/>
    <col min="10244" max="10244" width="7.5703125" customWidth="1"/>
    <col min="10245" max="10245" width="6.5703125" customWidth="1"/>
    <col min="10246" max="10246" width="13.140625" customWidth="1"/>
    <col min="10247" max="10247" width="12.85546875" customWidth="1"/>
    <col min="10248" max="10249" width="12.5703125" customWidth="1"/>
    <col min="10250" max="10250" width="8.28515625" customWidth="1"/>
    <col min="10251" max="10251" width="12" customWidth="1"/>
    <col min="10252" max="10252" width="2.85546875" customWidth="1"/>
    <col min="10497" max="10497" width="6.7109375" customWidth="1"/>
    <col min="10498" max="10498" width="42" customWidth="1"/>
    <col min="10499" max="10499" width="60.85546875" customWidth="1"/>
    <col min="10500" max="10500" width="7.5703125" customWidth="1"/>
    <col min="10501" max="10501" width="6.5703125" customWidth="1"/>
    <col min="10502" max="10502" width="13.140625" customWidth="1"/>
    <col min="10503" max="10503" width="12.85546875" customWidth="1"/>
    <col min="10504" max="10505" width="12.5703125" customWidth="1"/>
    <col min="10506" max="10506" width="8.28515625" customWidth="1"/>
    <col min="10507" max="10507" width="12" customWidth="1"/>
    <col min="10508" max="10508" width="2.85546875" customWidth="1"/>
    <col min="10753" max="10753" width="6.7109375" customWidth="1"/>
    <col min="10754" max="10754" width="42" customWidth="1"/>
    <col min="10755" max="10755" width="60.85546875" customWidth="1"/>
    <col min="10756" max="10756" width="7.5703125" customWidth="1"/>
    <col min="10757" max="10757" width="6.5703125" customWidth="1"/>
    <col min="10758" max="10758" width="13.140625" customWidth="1"/>
    <col min="10759" max="10759" width="12.85546875" customWidth="1"/>
    <col min="10760" max="10761" width="12.5703125" customWidth="1"/>
    <col min="10762" max="10762" width="8.28515625" customWidth="1"/>
    <col min="10763" max="10763" width="12" customWidth="1"/>
    <col min="10764" max="10764" width="2.85546875" customWidth="1"/>
    <col min="11009" max="11009" width="6.7109375" customWidth="1"/>
    <col min="11010" max="11010" width="42" customWidth="1"/>
    <col min="11011" max="11011" width="60.85546875" customWidth="1"/>
    <col min="11012" max="11012" width="7.5703125" customWidth="1"/>
    <col min="11013" max="11013" width="6.5703125" customWidth="1"/>
    <col min="11014" max="11014" width="13.140625" customWidth="1"/>
    <col min="11015" max="11015" width="12.85546875" customWidth="1"/>
    <col min="11016" max="11017" width="12.5703125" customWidth="1"/>
    <col min="11018" max="11018" width="8.28515625" customWidth="1"/>
    <col min="11019" max="11019" width="12" customWidth="1"/>
    <col min="11020" max="11020" width="2.85546875" customWidth="1"/>
    <col min="11265" max="11265" width="6.7109375" customWidth="1"/>
    <col min="11266" max="11266" width="42" customWidth="1"/>
    <col min="11267" max="11267" width="60.85546875" customWidth="1"/>
    <col min="11268" max="11268" width="7.5703125" customWidth="1"/>
    <col min="11269" max="11269" width="6.5703125" customWidth="1"/>
    <col min="11270" max="11270" width="13.140625" customWidth="1"/>
    <col min="11271" max="11271" width="12.85546875" customWidth="1"/>
    <col min="11272" max="11273" width="12.5703125" customWidth="1"/>
    <col min="11274" max="11274" width="8.28515625" customWidth="1"/>
    <col min="11275" max="11275" width="12" customWidth="1"/>
    <col min="11276" max="11276" width="2.85546875" customWidth="1"/>
    <col min="11521" max="11521" width="6.7109375" customWidth="1"/>
    <col min="11522" max="11522" width="42" customWidth="1"/>
    <col min="11523" max="11523" width="60.85546875" customWidth="1"/>
    <col min="11524" max="11524" width="7.5703125" customWidth="1"/>
    <col min="11525" max="11525" width="6.5703125" customWidth="1"/>
    <col min="11526" max="11526" width="13.140625" customWidth="1"/>
    <col min="11527" max="11527" width="12.85546875" customWidth="1"/>
    <col min="11528" max="11529" width="12.5703125" customWidth="1"/>
    <col min="11530" max="11530" width="8.28515625" customWidth="1"/>
    <col min="11531" max="11531" width="12" customWidth="1"/>
    <col min="11532" max="11532" width="2.85546875" customWidth="1"/>
    <col min="11777" max="11777" width="6.7109375" customWidth="1"/>
    <col min="11778" max="11778" width="42" customWidth="1"/>
    <col min="11779" max="11779" width="60.85546875" customWidth="1"/>
    <col min="11780" max="11780" width="7.5703125" customWidth="1"/>
    <col min="11781" max="11781" width="6.5703125" customWidth="1"/>
    <col min="11782" max="11782" width="13.140625" customWidth="1"/>
    <col min="11783" max="11783" width="12.85546875" customWidth="1"/>
    <col min="11784" max="11785" width="12.5703125" customWidth="1"/>
    <col min="11786" max="11786" width="8.28515625" customWidth="1"/>
    <col min="11787" max="11787" width="12" customWidth="1"/>
    <col min="11788" max="11788" width="2.85546875" customWidth="1"/>
    <col min="12033" max="12033" width="6.7109375" customWidth="1"/>
    <col min="12034" max="12034" width="42" customWidth="1"/>
    <col min="12035" max="12035" width="60.85546875" customWidth="1"/>
    <col min="12036" max="12036" width="7.5703125" customWidth="1"/>
    <col min="12037" max="12037" width="6.5703125" customWidth="1"/>
    <col min="12038" max="12038" width="13.140625" customWidth="1"/>
    <col min="12039" max="12039" width="12.85546875" customWidth="1"/>
    <col min="12040" max="12041" width="12.5703125" customWidth="1"/>
    <col min="12042" max="12042" width="8.28515625" customWidth="1"/>
    <col min="12043" max="12043" width="12" customWidth="1"/>
    <col min="12044" max="12044" width="2.85546875" customWidth="1"/>
    <col min="12289" max="12289" width="6.7109375" customWidth="1"/>
    <col min="12290" max="12290" width="42" customWidth="1"/>
    <col min="12291" max="12291" width="60.85546875" customWidth="1"/>
    <col min="12292" max="12292" width="7.5703125" customWidth="1"/>
    <col min="12293" max="12293" width="6.5703125" customWidth="1"/>
    <col min="12294" max="12294" width="13.140625" customWidth="1"/>
    <col min="12295" max="12295" width="12.85546875" customWidth="1"/>
    <col min="12296" max="12297" width="12.5703125" customWidth="1"/>
    <col min="12298" max="12298" width="8.28515625" customWidth="1"/>
    <col min="12299" max="12299" width="12" customWidth="1"/>
    <col min="12300" max="12300" width="2.85546875" customWidth="1"/>
    <col min="12545" max="12545" width="6.7109375" customWidth="1"/>
    <col min="12546" max="12546" width="42" customWidth="1"/>
    <col min="12547" max="12547" width="60.85546875" customWidth="1"/>
    <col min="12548" max="12548" width="7.5703125" customWidth="1"/>
    <col min="12549" max="12549" width="6.5703125" customWidth="1"/>
    <col min="12550" max="12550" width="13.140625" customWidth="1"/>
    <col min="12551" max="12551" width="12.85546875" customWidth="1"/>
    <col min="12552" max="12553" width="12.5703125" customWidth="1"/>
    <col min="12554" max="12554" width="8.28515625" customWidth="1"/>
    <col min="12555" max="12555" width="12" customWidth="1"/>
    <col min="12556" max="12556" width="2.85546875" customWidth="1"/>
    <col min="12801" max="12801" width="6.7109375" customWidth="1"/>
    <col min="12802" max="12802" width="42" customWidth="1"/>
    <col min="12803" max="12803" width="60.85546875" customWidth="1"/>
    <col min="12804" max="12804" width="7.5703125" customWidth="1"/>
    <col min="12805" max="12805" width="6.5703125" customWidth="1"/>
    <col min="12806" max="12806" width="13.140625" customWidth="1"/>
    <col min="12807" max="12807" width="12.85546875" customWidth="1"/>
    <col min="12808" max="12809" width="12.5703125" customWidth="1"/>
    <col min="12810" max="12810" width="8.28515625" customWidth="1"/>
    <col min="12811" max="12811" width="12" customWidth="1"/>
    <col min="12812" max="12812" width="2.85546875" customWidth="1"/>
    <col min="13057" max="13057" width="6.7109375" customWidth="1"/>
    <col min="13058" max="13058" width="42" customWidth="1"/>
    <col min="13059" max="13059" width="60.85546875" customWidth="1"/>
    <col min="13060" max="13060" width="7.5703125" customWidth="1"/>
    <col min="13061" max="13061" width="6.5703125" customWidth="1"/>
    <col min="13062" max="13062" width="13.140625" customWidth="1"/>
    <col min="13063" max="13063" width="12.85546875" customWidth="1"/>
    <col min="13064" max="13065" width="12.5703125" customWidth="1"/>
    <col min="13066" max="13066" width="8.28515625" customWidth="1"/>
    <col min="13067" max="13067" width="12" customWidth="1"/>
    <col min="13068" max="13068" width="2.85546875" customWidth="1"/>
    <col min="13313" max="13313" width="6.7109375" customWidth="1"/>
    <col min="13314" max="13314" width="42" customWidth="1"/>
    <col min="13315" max="13315" width="60.85546875" customWidth="1"/>
    <col min="13316" max="13316" width="7.5703125" customWidth="1"/>
    <col min="13317" max="13317" width="6.5703125" customWidth="1"/>
    <col min="13318" max="13318" width="13.140625" customWidth="1"/>
    <col min="13319" max="13319" width="12.85546875" customWidth="1"/>
    <col min="13320" max="13321" width="12.5703125" customWidth="1"/>
    <col min="13322" max="13322" width="8.28515625" customWidth="1"/>
    <col min="13323" max="13323" width="12" customWidth="1"/>
    <col min="13324" max="13324" width="2.85546875" customWidth="1"/>
    <col min="13569" max="13569" width="6.7109375" customWidth="1"/>
    <col min="13570" max="13570" width="42" customWidth="1"/>
    <col min="13571" max="13571" width="60.85546875" customWidth="1"/>
    <col min="13572" max="13572" width="7.5703125" customWidth="1"/>
    <col min="13573" max="13573" width="6.5703125" customWidth="1"/>
    <col min="13574" max="13574" width="13.140625" customWidth="1"/>
    <col min="13575" max="13575" width="12.85546875" customWidth="1"/>
    <col min="13576" max="13577" width="12.5703125" customWidth="1"/>
    <col min="13578" max="13578" width="8.28515625" customWidth="1"/>
    <col min="13579" max="13579" width="12" customWidth="1"/>
    <col min="13580" max="13580" width="2.85546875" customWidth="1"/>
    <col min="13825" max="13825" width="6.7109375" customWidth="1"/>
    <col min="13826" max="13826" width="42" customWidth="1"/>
    <col min="13827" max="13827" width="60.85546875" customWidth="1"/>
    <col min="13828" max="13828" width="7.5703125" customWidth="1"/>
    <col min="13829" max="13829" width="6.5703125" customWidth="1"/>
    <col min="13830" max="13830" width="13.140625" customWidth="1"/>
    <col min="13831" max="13831" width="12.85546875" customWidth="1"/>
    <col min="13832" max="13833" width="12.5703125" customWidth="1"/>
    <col min="13834" max="13834" width="8.28515625" customWidth="1"/>
    <col min="13835" max="13835" width="12" customWidth="1"/>
    <col min="13836" max="13836" width="2.85546875" customWidth="1"/>
    <col min="14081" max="14081" width="6.7109375" customWidth="1"/>
    <col min="14082" max="14082" width="42" customWidth="1"/>
    <col min="14083" max="14083" width="60.85546875" customWidth="1"/>
    <col min="14084" max="14084" width="7.5703125" customWidth="1"/>
    <col min="14085" max="14085" width="6.5703125" customWidth="1"/>
    <col min="14086" max="14086" width="13.140625" customWidth="1"/>
    <col min="14087" max="14087" width="12.85546875" customWidth="1"/>
    <col min="14088" max="14089" width="12.5703125" customWidth="1"/>
    <col min="14090" max="14090" width="8.28515625" customWidth="1"/>
    <col min="14091" max="14091" width="12" customWidth="1"/>
    <col min="14092" max="14092" width="2.85546875" customWidth="1"/>
    <col min="14337" max="14337" width="6.7109375" customWidth="1"/>
    <col min="14338" max="14338" width="42" customWidth="1"/>
    <col min="14339" max="14339" width="60.85546875" customWidth="1"/>
    <col min="14340" max="14340" width="7.5703125" customWidth="1"/>
    <col min="14341" max="14341" width="6.5703125" customWidth="1"/>
    <col min="14342" max="14342" width="13.140625" customWidth="1"/>
    <col min="14343" max="14343" width="12.85546875" customWidth="1"/>
    <col min="14344" max="14345" width="12.5703125" customWidth="1"/>
    <col min="14346" max="14346" width="8.28515625" customWidth="1"/>
    <col min="14347" max="14347" width="12" customWidth="1"/>
    <col min="14348" max="14348" width="2.85546875" customWidth="1"/>
    <col min="14593" max="14593" width="6.7109375" customWidth="1"/>
    <col min="14594" max="14594" width="42" customWidth="1"/>
    <col min="14595" max="14595" width="60.85546875" customWidth="1"/>
    <col min="14596" max="14596" width="7.5703125" customWidth="1"/>
    <col min="14597" max="14597" width="6.5703125" customWidth="1"/>
    <col min="14598" max="14598" width="13.140625" customWidth="1"/>
    <col min="14599" max="14599" width="12.85546875" customWidth="1"/>
    <col min="14600" max="14601" width="12.5703125" customWidth="1"/>
    <col min="14602" max="14602" width="8.28515625" customWidth="1"/>
    <col min="14603" max="14603" width="12" customWidth="1"/>
    <col min="14604" max="14604" width="2.85546875" customWidth="1"/>
    <col min="14849" max="14849" width="6.7109375" customWidth="1"/>
    <col min="14850" max="14850" width="42" customWidth="1"/>
    <col min="14851" max="14851" width="60.85546875" customWidth="1"/>
    <col min="14852" max="14852" width="7.5703125" customWidth="1"/>
    <col min="14853" max="14853" width="6.5703125" customWidth="1"/>
    <col min="14854" max="14854" width="13.140625" customWidth="1"/>
    <col min="14855" max="14855" width="12.85546875" customWidth="1"/>
    <col min="14856" max="14857" width="12.5703125" customWidth="1"/>
    <col min="14858" max="14858" width="8.28515625" customWidth="1"/>
    <col min="14859" max="14859" width="12" customWidth="1"/>
    <col min="14860" max="14860" width="2.85546875" customWidth="1"/>
    <col min="15105" max="15105" width="6.7109375" customWidth="1"/>
    <col min="15106" max="15106" width="42" customWidth="1"/>
    <col min="15107" max="15107" width="60.85546875" customWidth="1"/>
    <col min="15108" max="15108" width="7.5703125" customWidth="1"/>
    <col min="15109" max="15109" width="6.5703125" customWidth="1"/>
    <col min="15110" max="15110" width="13.140625" customWidth="1"/>
    <col min="15111" max="15111" width="12.85546875" customWidth="1"/>
    <col min="15112" max="15113" width="12.5703125" customWidth="1"/>
    <col min="15114" max="15114" width="8.28515625" customWidth="1"/>
    <col min="15115" max="15115" width="12" customWidth="1"/>
    <col min="15116" max="15116" width="2.85546875" customWidth="1"/>
    <col min="15361" max="15361" width="6.7109375" customWidth="1"/>
    <col min="15362" max="15362" width="42" customWidth="1"/>
    <col min="15363" max="15363" width="60.85546875" customWidth="1"/>
    <col min="15364" max="15364" width="7.5703125" customWidth="1"/>
    <col min="15365" max="15365" width="6.5703125" customWidth="1"/>
    <col min="15366" max="15366" width="13.140625" customWidth="1"/>
    <col min="15367" max="15367" width="12.85546875" customWidth="1"/>
    <col min="15368" max="15369" width="12.5703125" customWidth="1"/>
    <col min="15370" max="15370" width="8.28515625" customWidth="1"/>
    <col min="15371" max="15371" width="12" customWidth="1"/>
    <col min="15372" max="15372" width="2.85546875" customWidth="1"/>
    <col min="15617" max="15617" width="6.7109375" customWidth="1"/>
    <col min="15618" max="15618" width="42" customWidth="1"/>
    <col min="15619" max="15619" width="60.85546875" customWidth="1"/>
    <col min="15620" max="15620" width="7.5703125" customWidth="1"/>
    <col min="15621" max="15621" width="6.5703125" customWidth="1"/>
    <col min="15622" max="15622" width="13.140625" customWidth="1"/>
    <col min="15623" max="15623" width="12.85546875" customWidth="1"/>
    <col min="15624" max="15625" width="12.5703125" customWidth="1"/>
    <col min="15626" max="15626" width="8.28515625" customWidth="1"/>
    <col min="15627" max="15627" width="12" customWidth="1"/>
    <col min="15628" max="15628" width="2.85546875" customWidth="1"/>
    <col min="15873" max="15873" width="6.7109375" customWidth="1"/>
    <col min="15874" max="15874" width="42" customWidth="1"/>
    <col min="15875" max="15875" width="60.85546875" customWidth="1"/>
    <col min="15876" max="15876" width="7.5703125" customWidth="1"/>
    <col min="15877" max="15877" width="6.5703125" customWidth="1"/>
    <col min="15878" max="15878" width="13.140625" customWidth="1"/>
    <col min="15879" max="15879" width="12.85546875" customWidth="1"/>
    <col min="15880" max="15881" width="12.5703125" customWidth="1"/>
    <col min="15882" max="15882" width="8.28515625" customWidth="1"/>
    <col min="15883" max="15883" width="12" customWidth="1"/>
    <col min="15884" max="15884" width="2.85546875" customWidth="1"/>
    <col min="16129" max="16129" width="6.7109375" customWidth="1"/>
    <col min="16130" max="16130" width="42" customWidth="1"/>
    <col min="16131" max="16131" width="60.85546875" customWidth="1"/>
    <col min="16132" max="16132" width="7.5703125" customWidth="1"/>
    <col min="16133" max="16133" width="6.5703125" customWidth="1"/>
    <col min="16134" max="16134" width="13.140625" customWidth="1"/>
    <col min="16135" max="16135" width="12.85546875" customWidth="1"/>
    <col min="16136" max="16137" width="12.5703125" customWidth="1"/>
    <col min="16138" max="16138" width="8.28515625" customWidth="1"/>
    <col min="16139" max="16139" width="12" customWidth="1"/>
    <col min="16140" max="16140" width="2.85546875" customWidth="1"/>
  </cols>
  <sheetData>
    <row r="2" spans="1:12" ht="18" x14ac:dyDescent="0.2">
      <c r="A2" s="107" t="s">
        <v>117</v>
      </c>
      <c r="B2" s="107"/>
      <c r="C2" s="107"/>
      <c r="D2" s="107"/>
      <c r="E2" s="107"/>
      <c r="F2" s="107"/>
      <c r="G2" s="107"/>
      <c r="H2" s="107"/>
      <c r="I2" s="107"/>
      <c r="J2" s="107"/>
      <c r="K2" s="107"/>
    </row>
    <row r="3" spans="1:12" x14ac:dyDescent="0.2">
      <c r="B3" s="28"/>
      <c r="C3" s="28"/>
    </row>
    <row r="4" spans="1:12" s="35" customFormat="1" ht="38.25" x14ac:dyDescent="0.2">
      <c r="A4" s="29" t="s">
        <v>16</v>
      </c>
      <c r="B4" s="30" t="s">
        <v>17</v>
      </c>
      <c r="C4" s="31" t="s">
        <v>18</v>
      </c>
      <c r="D4" s="32" t="s">
        <v>19</v>
      </c>
      <c r="E4" s="33" t="s">
        <v>20</v>
      </c>
      <c r="F4" s="31" t="s">
        <v>21</v>
      </c>
      <c r="G4" s="31" t="s">
        <v>22</v>
      </c>
      <c r="H4" s="31" t="s">
        <v>23</v>
      </c>
      <c r="I4" s="31" t="s">
        <v>24</v>
      </c>
      <c r="J4" s="31" t="s">
        <v>25</v>
      </c>
      <c r="K4" s="31" t="s">
        <v>26</v>
      </c>
      <c r="L4" s="34"/>
    </row>
    <row r="5" spans="1:12" s="44" customFormat="1" ht="15" x14ac:dyDescent="0.2">
      <c r="A5" s="36"/>
      <c r="B5" s="37" t="s">
        <v>27</v>
      </c>
      <c r="C5" s="38"/>
      <c r="D5" s="39"/>
      <c r="E5" s="40"/>
      <c r="F5" s="41"/>
      <c r="G5" s="41"/>
      <c r="H5" s="42"/>
      <c r="I5" s="41"/>
      <c r="J5" s="43"/>
      <c r="K5" s="41"/>
      <c r="L5" s="34"/>
    </row>
    <row r="6" spans="1:12" s="44" customFormat="1" ht="331.5" x14ac:dyDescent="0.2">
      <c r="A6" s="45">
        <v>1</v>
      </c>
      <c r="B6" s="46" t="s">
        <v>28</v>
      </c>
      <c r="C6" s="47" t="s">
        <v>29</v>
      </c>
      <c r="D6" s="48">
        <v>15</v>
      </c>
      <c r="E6" s="49" t="s">
        <v>30</v>
      </c>
      <c r="F6" s="50">
        <v>0</v>
      </c>
      <c r="G6" s="50">
        <f t="shared" ref="G6:G46" si="0">D6*F6</f>
        <v>0</v>
      </c>
      <c r="H6" s="51">
        <f t="shared" ref="H6:H46" si="1">K6/D6+F6</f>
        <v>0</v>
      </c>
      <c r="I6" s="50">
        <f t="shared" ref="I6:I46" si="2">G6+K6</f>
        <v>0</v>
      </c>
      <c r="J6" s="52">
        <v>20</v>
      </c>
      <c r="K6" s="94">
        <f t="shared" ref="K6:K46" si="3">ROUND(G6*J6/100,3)</f>
        <v>0</v>
      </c>
      <c r="L6" s="34"/>
    </row>
    <row r="7" spans="1:12" s="44" customFormat="1" ht="15.75" x14ac:dyDescent="0.2">
      <c r="A7" s="36"/>
      <c r="B7" s="53" t="s">
        <v>31</v>
      </c>
      <c r="C7" s="54"/>
      <c r="D7" s="55"/>
      <c r="E7" s="56"/>
      <c r="F7" s="57"/>
      <c r="G7" s="57"/>
      <c r="H7" s="58"/>
      <c r="I7" s="57"/>
      <c r="J7" s="59"/>
      <c r="K7" s="60"/>
      <c r="L7" s="34"/>
    </row>
    <row r="8" spans="1:12" s="44" customFormat="1" ht="178.5" x14ac:dyDescent="0.2">
      <c r="A8" s="45">
        <v>2</v>
      </c>
      <c r="B8" s="61" t="s">
        <v>32</v>
      </c>
      <c r="C8" s="47" t="s">
        <v>33</v>
      </c>
      <c r="D8" s="48">
        <v>1</v>
      </c>
      <c r="E8" s="49" t="s">
        <v>30</v>
      </c>
      <c r="F8" s="50">
        <v>0</v>
      </c>
      <c r="G8" s="50">
        <f t="shared" si="0"/>
        <v>0</v>
      </c>
      <c r="H8" s="51">
        <f t="shared" si="1"/>
        <v>0</v>
      </c>
      <c r="I8" s="50">
        <f t="shared" si="2"/>
        <v>0</v>
      </c>
      <c r="J8" s="52">
        <v>20</v>
      </c>
      <c r="K8" s="94">
        <f t="shared" si="3"/>
        <v>0</v>
      </c>
      <c r="L8" s="34"/>
    </row>
    <row r="9" spans="1:12" s="44" customFormat="1" ht="369.75" x14ac:dyDescent="0.2">
      <c r="A9" s="45">
        <v>3</v>
      </c>
      <c r="B9" s="61" t="s">
        <v>34</v>
      </c>
      <c r="C9" s="62" t="s">
        <v>35</v>
      </c>
      <c r="D9" s="48">
        <v>1</v>
      </c>
      <c r="E9" s="49" t="s">
        <v>30</v>
      </c>
      <c r="F9" s="50">
        <v>0</v>
      </c>
      <c r="G9" s="50">
        <f t="shared" si="0"/>
        <v>0</v>
      </c>
      <c r="H9" s="51">
        <f t="shared" si="1"/>
        <v>0</v>
      </c>
      <c r="I9" s="50">
        <f t="shared" si="2"/>
        <v>0</v>
      </c>
      <c r="J9" s="52">
        <v>20</v>
      </c>
      <c r="K9" s="94">
        <f t="shared" si="3"/>
        <v>0</v>
      </c>
      <c r="L9" s="34"/>
    </row>
    <row r="10" spans="1:12" s="44" customFormat="1" ht="195" x14ac:dyDescent="0.2">
      <c r="A10" s="45">
        <v>4</v>
      </c>
      <c r="B10" s="63" t="s">
        <v>36</v>
      </c>
      <c r="C10" s="64" t="s">
        <v>37</v>
      </c>
      <c r="D10" s="48">
        <v>1</v>
      </c>
      <c r="E10" s="49" t="s">
        <v>30</v>
      </c>
      <c r="F10" s="50">
        <v>0</v>
      </c>
      <c r="G10" s="50">
        <f t="shared" si="0"/>
        <v>0</v>
      </c>
      <c r="H10" s="51">
        <f t="shared" si="1"/>
        <v>0</v>
      </c>
      <c r="I10" s="50">
        <f t="shared" si="2"/>
        <v>0</v>
      </c>
      <c r="J10" s="52">
        <v>20</v>
      </c>
      <c r="K10" s="94">
        <f t="shared" si="3"/>
        <v>0</v>
      </c>
      <c r="L10" s="34"/>
    </row>
    <row r="11" spans="1:12" s="44" customFormat="1" ht="30" x14ac:dyDescent="0.2">
      <c r="A11" s="45">
        <v>5</v>
      </c>
      <c r="B11" s="46" t="s">
        <v>38</v>
      </c>
      <c r="C11" s="65" t="s">
        <v>39</v>
      </c>
      <c r="D11" s="48">
        <v>1</v>
      </c>
      <c r="E11" s="49" t="s">
        <v>30</v>
      </c>
      <c r="F11" s="50">
        <v>0</v>
      </c>
      <c r="G11" s="50">
        <f t="shared" si="0"/>
        <v>0</v>
      </c>
      <c r="H11" s="51">
        <f t="shared" si="1"/>
        <v>0</v>
      </c>
      <c r="I11" s="50">
        <f t="shared" si="2"/>
        <v>0</v>
      </c>
      <c r="J11" s="52">
        <v>20</v>
      </c>
      <c r="K11" s="94">
        <f t="shared" si="3"/>
        <v>0</v>
      </c>
      <c r="L11" s="34"/>
    </row>
    <row r="12" spans="1:12" s="44" customFormat="1" ht="89.25" x14ac:dyDescent="0.2">
      <c r="A12" s="45">
        <v>6</v>
      </c>
      <c r="B12" s="63" t="s">
        <v>40</v>
      </c>
      <c r="C12" s="47" t="s">
        <v>41</v>
      </c>
      <c r="D12" s="48">
        <v>7</v>
      </c>
      <c r="E12" s="49" t="s">
        <v>30</v>
      </c>
      <c r="F12" s="50">
        <v>0</v>
      </c>
      <c r="G12" s="50">
        <f t="shared" si="0"/>
        <v>0</v>
      </c>
      <c r="H12" s="51">
        <f t="shared" si="1"/>
        <v>0</v>
      </c>
      <c r="I12" s="50">
        <f t="shared" si="2"/>
        <v>0</v>
      </c>
      <c r="J12" s="52">
        <v>20</v>
      </c>
      <c r="K12" s="94">
        <f t="shared" si="3"/>
        <v>0</v>
      </c>
      <c r="L12" s="34"/>
    </row>
    <row r="13" spans="1:12" s="44" customFormat="1" ht="165.75" x14ac:dyDescent="0.2">
      <c r="A13" s="45">
        <v>7</v>
      </c>
      <c r="B13" s="61" t="s">
        <v>42</v>
      </c>
      <c r="C13" s="66" t="s">
        <v>43</v>
      </c>
      <c r="D13" s="48">
        <v>1</v>
      </c>
      <c r="E13" s="49" t="s">
        <v>30</v>
      </c>
      <c r="F13" s="50">
        <v>0</v>
      </c>
      <c r="G13" s="50">
        <f t="shared" si="0"/>
        <v>0</v>
      </c>
      <c r="H13" s="51">
        <f t="shared" si="1"/>
        <v>0</v>
      </c>
      <c r="I13" s="50">
        <f t="shared" si="2"/>
        <v>0</v>
      </c>
      <c r="J13" s="52">
        <v>20</v>
      </c>
      <c r="K13" s="94">
        <f t="shared" si="3"/>
        <v>0</v>
      </c>
      <c r="L13" s="34"/>
    </row>
    <row r="14" spans="1:12" s="44" customFormat="1" ht="178.5" x14ac:dyDescent="0.2">
      <c r="A14" s="45">
        <v>8</v>
      </c>
      <c r="B14" s="61" t="s">
        <v>44</v>
      </c>
      <c r="C14" s="66" t="s">
        <v>45</v>
      </c>
      <c r="D14" s="48">
        <v>1</v>
      </c>
      <c r="E14" s="49" t="s">
        <v>30</v>
      </c>
      <c r="F14" s="50">
        <v>0</v>
      </c>
      <c r="G14" s="50">
        <f t="shared" si="0"/>
        <v>0</v>
      </c>
      <c r="H14" s="51">
        <f t="shared" si="1"/>
        <v>0</v>
      </c>
      <c r="I14" s="50">
        <f t="shared" si="2"/>
        <v>0</v>
      </c>
      <c r="J14" s="52">
        <v>20</v>
      </c>
      <c r="K14" s="94">
        <f t="shared" si="3"/>
        <v>0</v>
      </c>
      <c r="L14" s="34"/>
    </row>
    <row r="15" spans="1:12" s="44" customFormat="1" ht="63.75" x14ac:dyDescent="0.2">
      <c r="A15" s="45">
        <v>9</v>
      </c>
      <c r="B15" s="61" t="s">
        <v>46</v>
      </c>
      <c r="C15" s="47" t="s">
        <v>47</v>
      </c>
      <c r="D15" s="48">
        <v>1</v>
      </c>
      <c r="E15" s="49" t="s">
        <v>30</v>
      </c>
      <c r="F15" s="50">
        <v>0</v>
      </c>
      <c r="G15" s="50">
        <f t="shared" si="0"/>
        <v>0</v>
      </c>
      <c r="H15" s="51">
        <f t="shared" si="1"/>
        <v>0</v>
      </c>
      <c r="I15" s="50">
        <f t="shared" si="2"/>
        <v>0</v>
      </c>
      <c r="J15" s="52">
        <v>20</v>
      </c>
      <c r="K15" s="94">
        <f t="shared" si="3"/>
        <v>0</v>
      </c>
      <c r="L15" s="34"/>
    </row>
    <row r="16" spans="1:12" s="44" customFormat="1" ht="90" x14ac:dyDescent="0.2">
      <c r="A16" s="45">
        <v>10</v>
      </c>
      <c r="B16" s="61" t="s">
        <v>48</v>
      </c>
      <c r="C16" s="65" t="s">
        <v>49</v>
      </c>
      <c r="D16" s="48">
        <v>1</v>
      </c>
      <c r="E16" s="49" t="s">
        <v>30</v>
      </c>
      <c r="F16" s="50">
        <v>0</v>
      </c>
      <c r="G16" s="50">
        <f t="shared" si="0"/>
        <v>0</v>
      </c>
      <c r="H16" s="51">
        <f t="shared" si="1"/>
        <v>0</v>
      </c>
      <c r="I16" s="50">
        <f t="shared" si="2"/>
        <v>0</v>
      </c>
      <c r="J16" s="52">
        <v>20</v>
      </c>
      <c r="K16" s="94">
        <f t="shared" si="3"/>
        <v>0</v>
      </c>
      <c r="L16" s="34"/>
    </row>
    <row r="17" spans="1:12" s="44" customFormat="1" ht="63.75" x14ac:dyDescent="0.2">
      <c r="A17" s="45">
        <v>11</v>
      </c>
      <c r="B17" s="61" t="s">
        <v>50</v>
      </c>
      <c r="C17" s="47" t="s">
        <v>51</v>
      </c>
      <c r="D17" s="48">
        <v>1</v>
      </c>
      <c r="E17" s="49" t="s">
        <v>30</v>
      </c>
      <c r="F17" s="50">
        <v>0</v>
      </c>
      <c r="G17" s="50">
        <f t="shared" si="0"/>
        <v>0</v>
      </c>
      <c r="H17" s="51">
        <f t="shared" si="1"/>
        <v>0</v>
      </c>
      <c r="I17" s="50">
        <f t="shared" si="2"/>
        <v>0</v>
      </c>
      <c r="J17" s="52">
        <v>20</v>
      </c>
      <c r="K17" s="94">
        <f t="shared" si="3"/>
        <v>0</v>
      </c>
      <c r="L17" s="34"/>
    </row>
    <row r="18" spans="1:12" s="44" customFormat="1" ht="105" x14ac:dyDescent="0.2">
      <c r="A18" s="45">
        <v>12</v>
      </c>
      <c r="B18" s="61" t="s">
        <v>52</v>
      </c>
      <c r="C18" s="65" t="s">
        <v>53</v>
      </c>
      <c r="D18" s="48">
        <v>7</v>
      </c>
      <c r="E18" s="49" t="s">
        <v>30</v>
      </c>
      <c r="F18" s="50">
        <v>0</v>
      </c>
      <c r="G18" s="50">
        <f t="shared" si="0"/>
        <v>0</v>
      </c>
      <c r="H18" s="51">
        <f t="shared" si="1"/>
        <v>0</v>
      </c>
      <c r="I18" s="50">
        <f t="shared" si="2"/>
        <v>0</v>
      </c>
      <c r="J18" s="52">
        <v>20</v>
      </c>
      <c r="K18" s="94">
        <f t="shared" si="3"/>
        <v>0</v>
      </c>
      <c r="L18" s="34"/>
    </row>
    <row r="19" spans="1:12" s="44" customFormat="1" ht="165.75" x14ac:dyDescent="0.2">
      <c r="A19" s="45">
        <v>13</v>
      </c>
      <c r="B19" s="63" t="s">
        <v>54</v>
      </c>
      <c r="C19" s="47" t="s">
        <v>55</v>
      </c>
      <c r="D19" s="48">
        <v>1</v>
      </c>
      <c r="E19" s="49" t="s">
        <v>30</v>
      </c>
      <c r="F19" s="50">
        <v>0</v>
      </c>
      <c r="G19" s="50">
        <f t="shared" si="0"/>
        <v>0</v>
      </c>
      <c r="H19" s="51">
        <f t="shared" si="1"/>
        <v>0</v>
      </c>
      <c r="I19" s="50">
        <f t="shared" si="2"/>
        <v>0</v>
      </c>
      <c r="J19" s="52">
        <v>20</v>
      </c>
      <c r="K19" s="94">
        <f t="shared" si="3"/>
        <v>0</v>
      </c>
      <c r="L19" s="34"/>
    </row>
    <row r="20" spans="1:12" s="44" customFormat="1" ht="15.75" x14ac:dyDescent="0.2">
      <c r="A20" s="36"/>
      <c r="B20" s="53" t="s">
        <v>56</v>
      </c>
      <c r="C20" s="38"/>
      <c r="D20" s="55"/>
      <c r="E20" s="56"/>
      <c r="F20" s="57"/>
      <c r="G20" s="57"/>
      <c r="H20" s="58"/>
      <c r="I20" s="57"/>
      <c r="J20" s="59"/>
      <c r="K20" s="60"/>
      <c r="L20" s="34"/>
    </row>
    <row r="21" spans="1:12" s="44" customFormat="1" ht="140.25" x14ac:dyDescent="0.2">
      <c r="A21" s="45">
        <v>14</v>
      </c>
      <c r="B21" s="61" t="s">
        <v>57</v>
      </c>
      <c r="C21" s="47" t="s">
        <v>58</v>
      </c>
      <c r="D21" s="48">
        <v>3</v>
      </c>
      <c r="E21" s="49" t="s">
        <v>30</v>
      </c>
      <c r="F21" s="50">
        <v>0</v>
      </c>
      <c r="G21" s="50">
        <f t="shared" si="0"/>
        <v>0</v>
      </c>
      <c r="H21" s="51">
        <f t="shared" si="1"/>
        <v>0</v>
      </c>
      <c r="I21" s="50">
        <f t="shared" si="2"/>
        <v>0</v>
      </c>
      <c r="J21" s="52">
        <v>20</v>
      </c>
      <c r="K21" s="94">
        <f t="shared" si="3"/>
        <v>0</v>
      </c>
      <c r="L21" s="34"/>
    </row>
    <row r="22" spans="1:12" s="44" customFormat="1" ht="140.25" x14ac:dyDescent="0.2">
      <c r="A22" s="45">
        <v>15</v>
      </c>
      <c r="B22" s="61" t="s">
        <v>59</v>
      </c>
      <c r="C22" s="47" t="s">
        <v>60</v>
      </c>
      <c r="D22" s="48">
        <v>4</v>
      </c>
      <c r="E22" s="49" t="s">
        <v>30</v>
      </c>
      <c r="F22" s="50">
        <v>0</v>
      </c>
      <c r="G22" s="50">
        <f t="shared" si="0"/>
        <v>0</v>
      </c>
      <c r="H22" s="51">
        <f t="shared" si="1"/>
        <v>0</v>
      </c>
      <c r="I22" s="50">
        <f t="shared" si="2"/>
        <v>0</v>
      </c>
      <c r="J22" s="52">
        <v>20</v>
      </c>
      <c r="K22" s="94">
        <f t="shared" si="3"/>
        <v>0</v>
      </c>
      <c r="L22" s="34"/>
    </row>
    <row r="23" spans="1:12" s="44" customFormat="1" ht="63.75" x14ac:dyDescent="0.2">
      <c r="A23" s="45">
        <v>16</v>
      </c>
      <c r="B23" s="61" t="s">
        <v>61</v>
      </c>
      <c r="C23" s="47" t="s">
        <v>62</v>
      </c>
      <c r="D23" s="48">
        <v>4</v>
      </c>
      <c r="E23" s="49" t="s">
        <v>30</v>
      </c>
      <c r="F23" s="50">
        <v>0</v>
      </c>
      <c r="G23" s="50">
        <f t="shared" si="0"/>
        <v>0</v>
      </c>
      <c r="H23" s="51">
        <f t="shared" si="1"/>
        <v>0</v>
      </c>
      <c r="I23" s="50">
        <f t="shared" si="2"/>
        <v>0</v>
      </c>
      <c r="J23" s="52">
        <v>20</v>
      </c>
      <c r="K23" s="94">
        <f t="shared" si="3"/>
        <v>0</v>
      </c>
      <c r="L23" s="34"/>
    </row>
    <row r="24" spans="1:12" s="44" customFormat="1" ht="102" x14ac:dyDescent="0.2">
      <c r="A24" s="45">
        <v>17</v>
      </c>
      <c r="B24" s="61" t="s">
        <v>63</v>
      </c>
      <c r="C24" s="67" t="s">
        <v>64</v>
      </c>
      <c r="D24" s="48">
        <v>4</v>
      </c>
      <c r="E24" s="49" t="s">
        <v>30</v>
      </c>
      <c r="F24" s="50">
        <v>0</v>
      </c>
      <c r="G24" s="50">
        <f t="shared" si="0"/>
        <v>0</v>
      </c>
      <c r="H24" s="51">
        <f t="shared" si="1"/>
        <v>0</v>
      </c>
      <c r="I24" s="50">
        <f t="shared" si="2"/>
        <v>0</v>
      </c>
      <c r="J24" s="52">
        <v>20</v>
      </c>
      <c r="K24" s="94">
        <f t="shared" si="3"/>
        <v>0</v>
      </c>
      <c r="L24" s="34"/>
    </row>
    <row r="25" spans="1:12" s="44" customFormat="1" ht="38.25" x14ac:dyDescent="0.2">
      <c r="A25" s="45">
        <v>18</v>
      </c>
      <c r="B25" s="63" t="s">
        <v>65</v>
      </c>
      <c r="C25" s="47" t="s">
        <v>66</v>
      </c>
      <c r="D25" s="48">
        <v>6</v>
      </c>
      <c r="E25" s="49" t="s">
        <v>30</v>
      </c>
      <c r="F25" s="50">
        <v>0</v>
      </c>
      <c r="G25" s="50">
        <f t="shared" si="0"/>
        <v>0</v>
      </c>
      <c r="H25" s="51">
        <f t="shared" si="1"/>
        <v>0</v>
      </c>
      <c r="I25" s="50">
        <f t="shared" si="2"/>
        <v>0</v>
      </c>
      <c r="J25" s="52">
        <v>20</v>
      </c>
      <c r="K25" s="94">
        <f t="shared" si="3"/>
        <v>0</v>
      </c>
      <c r="L25" s="34"/>
    </row>
    <row r="26" spans="1:12" s="44" customFormat="1" ht="102" x14ac:dyDescent="0.2">
      <c r="A26" s="45">
        <v>19</v>
      </c>
      <c r="B26" s="61" t="s">
        <v>67</v>
      </c>
      <c r="C26" s="47" t="s">
        <v>68</v>
      </c>
      <c r="D26" s="48">
        <v>1</v>
      </c>
      <c r="E26" s="49" t="s">
        <v>30</v>
      </c>
      <c r="F26" s="50">
        <v>0</v>
      </c>
      <c r="G26" s="50">
        <f t="shared" si="0"/>
        <v>0</v>
      </c>
      <c r="H26" s="51">
        <f t="shared" si="1"/>
        <v>0</v>
      </c>
      <c r="I26" s="50">
        <f t="shared" si="2"/>
        <v>0</v>
      </c>
      <c r="J26" s="52">
        <v>20</v>
      </c>
      <c r="K26" s="94">
        <f t="shared" si="3"/>
        <v>0</v>
      </c>
      <c r="L26" s="34"/>
    </row>
    <row r="27" spans="1:12" s="44" customFormat="1" ht="51" x14ac:dyDescent="0.2">
      <c r="A27" s="45">
        <v>20</v>
      </c>
      <c r="B27" s="61" t="s">
        <v>69</v>
      </c>
      <c r="C27" s="47" t="s">
        <v>70</v>
      </c>
      <c r="D27" s="48">
        <v>1</v>
      </c>
      <c r="E27" s="49" t="s">
        <v>30</v>
      </c>
      <c r="F27" s="50">
        <v>0</v>
      </c>
      <c r="G27" s="50">
        <f t="shared" si="0"/>
        <v>0</v>
      </c>
      <c r="H27" s="51">
        <f t="shared" si="1"/>
        <v>0</v>
      </c>
      <c r="I27" s="50">
        <f t="shared" si="2"/>
        <v>0</v>
      </c>
      <c r="J27" s="52">
        <v>20</v>
      </c>
      <c r="K27" s="94">
        <f t="shared" si="3"/>
        <v>0</v>
      </c>
      <c r="L27" s="34"/>
    </row>
    <row r="28" spans="1:12" s="44" customFormat="1" ht="31.5" x14ac:dyDescent="0.2">
      <c r="A28" s="45">
        <v>21</v>
      </c>
      <c r="B28" s="61" t="s">
        <v>71</v>
      </c>
      <c r="C28" s="47" t="s">
        <v>72</v>
      </c>
      <c r="D28" s="48">
        <v>20</v>
      </c>
      <c r="E28" s="49" t="s">
        <v>30</v>
      </c>
      <c r="F28" s="50">
        <v>0</v>
      </c>
      <c r="G28" s="50">
        <f t="shared" si="0"/>
        <v>0</v>
      </c>
      <c r="H28" s="51">
        <f t="shared" si="1"/>
        <v>0</v>
      </c>
      <c r="I28" s="50">
        <f t="shared" si="2"/>
        <v>0</v>
      </c>
      <c r="J28" s="52">
        <v>20</v>
      </c>
      <c r="K28" s="94">
        <f t="shared" si="3"/>
        <v>0</v>
      </c>
      <c r="L28" s="34"/>
    </row>
    <row r="29" spans="1:12" s="44" customFormat="1" ht="51" x14ac:dyDescent="0.2">
      <c r="A29" s="45">
        <v>22</v>
      </c>
      <c r="B29" s="61" t="s">
        <v>73</v>
      </c>
      <c r="C29" s="47" t="s">
        <v>70</v>
      </c>
      <c r="D29" s="48">
        <v>20</v>
      </c>
      <c r="E29" s="49" t="s">
        <v>30</v>
      </c>
      <c r="F29" s="50">
        <v>0</v>
      </c>
      <c r="G29" s="50">
        <f t="shared" si="0"/>
        <v>0</v>
      </c>
      <c r="H29" s="51">
        <f t="shared" si="1"/>
        <v>0</v>
      </c>
      <c r="I29" s="50">
        <f t="shared" si="2"/>
        <v>0</v>
      </c>
      <c r="J29" s="52">
        <v>20</v>
      </c>
      <c r="K29" s="94">
        <f t="shared" si="3"/>
        <v>0</v>
      </c>
      <c r="L29" s="34"/>
    </row>
    <row r="30" spans="1:12" s="44" customFormat="1" ht="395.25" x14ac:dyDescent="0.2">
      <c r="A30" s="45">
        <v>23</v>
      </c>
      <c r="B30" s="61" t="s">
        <v>74</v>
      </c>
      <c r="C30" s="47" t="s">
        <v>75</v>
      </c>
      <c r="D30" s="48">
        <v>1</v>
      </c>
      <c r="E30" s="49" t="s">
        <v>30</v>
      </c>
      <c r="F30" s="50">
        <v>0</v>
      </c>
      <c r="G30" s="50">
        <f t="shared" si="0"/>
        <v>0</v>
      </c>
      <c r="H30" s="51">
        <f t="shared" si="1"/>
        <v>0</v>
      </c>
      <c r="I30" s="50">
        <f t="shared" si="2"/>
        <v>0</v>
      </c>
      <c r="J30" s="52">
        <v>20</v>
      </c>
      <c r="K30" s="94">
        <f t="shared" si="3"/>
        <v>0</v>
      </c>
      <c r="L30" s="34"/>
    </row>
    <row r="31" spans="1:12" s="44" customFormat="1" ht="51" x14ac:dyDescent="0.2">
      <c r="A31" s="45">
        <v>24</v>
      </c>
      <c r="B31" s="61" t="s">
        <v>76</v>
      </c>
      <c r="C31" s="47" t="s">
        <v>77</v>
      </c>
      <c r="D31" s="48">
        <v>2</v>
      </c>
      <c r="E31" s="49" t="s">
        <v>30</v>
      </c>
      <c r="F31" s="50">
        <v>0</v>
      </c>
      <c r="G31" s="50">
        <f t="shared" si="0"/>
        <v>0</v>
      </c>
      <c r="H31" s="51">
        <f t="shared" si="1"/>
        <v>0</v>
      </c>
      <c r="I31" s="50">
        <f t="shared" si="2"/>
        <v>0</v>
      </c>
      <c r="J31" s="52">
        <v>20</v>
      </c>
      <c r="K31" s="94">
        <f t="shared" si="3"/>
        <v>0</v>
      </c>
      <c r="L31" s="34"/>
    </row>
    <row r="32" spans="1:12" s="44" customFormat="1" ht="15.75" x14ac:dyDescent="0.2">
      <c r="A32" s="36"/>
      <c r="B32" s="53" t="s">
        <v>78</v>
      </c>
      <c r="C32" s="38"/>
      <c r="D32" s="55"/>
      <c r="E32" s="56"/>
      <c r="F32" s="57"/>
      <c r="G32" s="57"/>
      <c r="H32" s="58"/>
      <c r="I32" s="57"/>
      <c r="J32" s="59"/>
      <c r="K32" s="60"/>
      <c r="L32" s="34"/>
    </row>
    <row r="33" spans="1:12" s="44" customFormat="1" ht="165" x14ac:dyDescent="0.2">
      <c r="A33" s="45">
        <v>25</v>
      </c>
      <c r="B33" s="68" t="s">
        <v>79</v>
      </c>
      <c r="C33" s="65" t="s">
        <v>80</v>
      </c>
      <c r="D33" s="48">
        <v>1</v>
      </c>
      <c r="E33" s="49" t="s">
        <v>30</v>
      </c>
      <c r="F33" s="50">
        <v>0</v>
      </c>
      <c r="G33" s="50">
        <f t="shared" si="0"/>
        <v>0</v>
      </c>
      <c r="H33" s="51">
        <f t="shared" si="1"/>
        <v>0</v>
      </c>
      <c r="I33" s="50">
        <f t="shared" si="2"/>
        <v>0</v>
      </c>
      <c r="J33" s="52">
        <v>20</v>
      </c>
      <c r="K33" s="94">
        <f t="shared" si="3"/>
        <v>0</v>
      </c>
      <c r="L33" s="34"/>
    </row>
    <row r="34" spans="1:12" s="44" customFormat="1" ht="242.25" x14ac:dyDescent="0.2">
      <c r="A34" s="45">
        <v>26</v>
      </c>
      <c r="B34" s="68" t="s">
        <v>81</v>
      </c>
      <c r="C34" s="47" t="s">
        <v>82</v>
      </c>
      <c r="D34" s="48">
        <v>1</v>
      </c>
      <c r="E34" s="49" t="s">
        <v>30</v>
      </c>
      <c r="F34" s="50">
        <v>0</v>
      </c>
      <c r="G34" s="50">
        <f t="shared" si="0"/>
        <v>0</v>
      </c>
      <c r="H34" s="51">
        <f t="shared" si="1"/>
        <v>0</v>
      </c>
      <c r="I34" s="50">
        <f t="shared" si="2"/>
        <v>0</v>
      </c>
      <c r="J34" s="52">
        <v>20</v>
      </c>
      <c r="K34" s="94">
        <f t="shared" si="3"/>
        <v>0</v>
      </c>
      <c r="L34" s="34"/>
    </row>
    <row r="35" spans="1:12" s="44" customFormat="1" ht="204" x14ac:dyDescent="0.2">
      <c r="A35" s="45">
        <v>27</v>
      </c>
      <c r="B35" s="68" t="s">
        <v>83</v>
      </c>
      <c r="C35" s="47" t="s">
        <v>84</v>
      </c>
      <c r="D35" s="48">
        <v>4</v>
      </c>
      <c r="E35" s="49" t="s">
        <v>30</v>
      </c>
      <c r="F35" s="50">
        <v>0</v>
      </c>
      <c r="G35" s="50">
        <f t="shared" si="0"/>
        <v>0</v>
      </c>
      <c r="H35" s="51">
        <f t="shared" si="1"/>
        <v>0</v>
      </c>
      <c r="I35" s="50">
        <f t="shared" si="2"/>
        <v>0</v>
      </c>
      <c r="J35" s="52">
        <v>20</v>
      </c>
      <c r="K35" s="94">
        <f t="shared" si="3"/>
        <v>0</v>
      </c>
      <c r="L35" s="34"/>
    </row>
    <row r="36" spans="1:12" s="44" customFormat="1" ht="38.25" x14ac:dyDescent="0.2">
      <c r="A36" s="45">
        <v>28</v>
      </c>
      <c r="B36" s="68" t="s">
        <v>85</v>
      </c>
      <c r="C36" s="47" t="s">
        <v>86</v>
      </c>
      <c r="D36" s="48">
        <v>1</v>
      </c>
      <c r="E36" s="49" t="s">
        <v>30</v>
      </c>
      <c r="F36" s="50">
        <v>0</v>
      </c>
      <c r="G36" s="50">
        <f t="shared" si="0"/>
        <v>0</v>
      </c>
      <c r="H36" s="51">
        <f t="shared" si="1"/>
        <v>0</v>
      </c>
      <c r="I36" s="50">
        <f t="shared" si="2"/>
        <v>0</v>
      </c>
      <c r="J36" s="52">
        <v>20</v>
      </c>
      <c r="K36" s="94">
        <f t="shared" si="3"/>
        <v>0</v>
      </c>
      <c r="L36" s="34"/>
    </row>
    <row r="37" spans="1:12" s="44" customFormat="1" ht="382.5" x14ac:dyDescent="0.2">
      <c r="A37" s="45">
        <v>29</v>
      </c>
      <c r="B37" s="69" t="s">
        <v>87</v>
      </c>
      <c r="C37" s="47" t="s">
        <v>88</v>
      </c>
      <c r="D37" s="48">
        <v>1</v>
      </c>
      <c r="E37" s="49" t="s">
        <v>30</v>
      </c>
      <c r="F37" s="50">
        <v>0</v>
      </c>
      <c r="G37" s="50">
        <f t="shared" si="0"/>
        <v>0</v>
      </c>
      <c r="H37" s="51">
        <f t="shared" si="1"/>
        <v>0</v>
      </c>
      <c r="I37" s="50">
        <f t="shared" si="2"/>
        <v>0</v>
      </c>
      <c r="J37" s="52">
        <v>20</v>
      </c>
      <c r="K37" s="94">
        <f t="shared" si="3"/>
        <v>0</v>
      </c>
      <c r="L37" s="34"/>
    </row>
    <row r="38" spans="1:12" s="44" customFormat="1" ht="45" x14ac:dyDescent="0.2">
      <c r="A38" s="45">
        <v>30</v>
      </c>
      <c r="B38" s="68" t="s">
        <v>89</v>
      </c>
      <c r="C38" s="65" t="s">
        <v>90</v>
      </c>
      <c r="D38" s="48">
        <v>1</v>
      </c>
      <c r="E38" s="49" t="s">
        <v>30</v>
      </c>
      <c r="F38" s="50">
        <v>0</v>
      </c>
      <c r="G38" s="50">
        <f t="shared" si="0"/>
        <v>0</v>
      </c>
      <c r="H38" s="51">
        <f t="shared" si="1"/>
        <v>0</v>
      </c>
      <c r="I38" s="50">
        <f t="shared" si="2"/>
        <v>0</v>
      </c>
      <c r="J38" s="52">
        <v>20</v>
      </c>
      <c r="K38" s="94">
        <f t="shared" si="3"/>
        <v>0</v>
      </c>
      <c r="L38" s="34"/>
    </row>
    <row r="39" spans="1:12" s="44" customFormat="1" ht="15.75" x14ac:dyDescent="0.2">
      <c r="A39" s="45">
        <v>31</v>
      </c>
      <c r="B39" s="68" t="s">
        <v>91</v>
      </c>
      <c r="C39" s="47" t="s">
        <v>92</v>
      </c>
      <c r="D39" s="48">
        <v>1</v>
      </c>
      <c r="E39" s="49" t="s">
        <v>30</v>
      </c>
      <c r="F39" s="50">
        <v>0</v>
      </c>
      <c r="G39" s="50">
        <f t="shared" si="0"/>
        <v>0</v>
      </c>
      <c r="H39" s="51">
        <f t="shared" si="1"/>
        <v>0</v>
      </c>
      <c r="I39" s="50">
        <f t="shared" si="2"/>
        <v>0</v>
      </c>
      <c r="J39" s="52">
        <v>20</v>
      </c>
      <c r="K39" s="94">
        <f t="shared" si="3"/>
        <v>0</v>
      </c>
      <c r="L39" s="34"/>
    </row>
    <row r="40" spans="1:12" s="44" customFormat="1" ht="114.75" x14ac:dyDescent="0.2">
      <c r="A40" s="45">
        <v>32</v>
      </c>
      <c r="B40" s="68" t="s">
        <v>93</v>
      </c>
      <c r="C40" s="47" t="s">
        <v>94</v>
      </c>
      <c r="D40" s="48">
        <v>1</v>
      </c>
      <c r="E40" s="49" t="s">
        <v>30</v>
      </c>
      <c r="F40" s="50">
        <v>0</v>
      </c>
      <c r="G40" s="50">
        <f t="shared" si="0"/>
        <v>0</v>
      </c>
      <c r="H40" s="51">
        <f t="shared" si="1"/>
        <v>0</v>
      </c>
      <c r="I40" s="50">
        <f t="shared" si="2"/>
        <v>0</v>
      </c>
      <c r="J40" s="52">
        <v>20</v>
      </c>
      <c r="K40" s="94">
        <f t="shared" si="3"/>
        <v>0</v>
      </c>
      <c r="L40" s="34"/>
    </row>
    <row r="41" spans="1:12" s="44" customFormat="1" ht="140.25" x14ac:dyDescent="0.2">
      <c r="A41" s="45">
        <v>33</v>
      </c>
      <c r="B41" s="68" t="s">
        <v>95</v>
      </c>
      <c r="C41" s="47" t="s">
        <v>96</v>
      </c>
      <c r="D41" s="48">
        <v>1</v>
      </c>
      <c r="E41" s="49" t="s">
        <v>30</v>
      </c>
      <c r="F41" s="50">
        <v>0</v>
      </c>
      <c r="G41" s="50">
        <f t="shared" si="0"/>
        <v>0</v>
      </c>
      <c r="H41" s="51">
        <f t="shared" si="1"/>
        <v>0</v>
      </c>
      <c r="I41" s="50">
        <f t="shared" si="2"/>
        <v>0</v>
      </c>
      <c r="J41" s="52">
        <v>20</v>
      </c>
      <c r="K41" s="94">
        <f t="shared" si="3"/>
        <v>0</v>
      </c>
      <c r="L41" s="34"/>
    </row>
    <row r="42" spans="1:12" s="44" customFormat="1" ht="63.75" x14ac:dyDescent="0.2">
      <c r="A42" s="45">
        <v>34</v>
      </c>
      <c r="B42" s="68" t="s">
        <v>97</v>
      </c>
      <c r="C42" s="47" t="s">
        <v>98</v>
      </c>
      <c r="D42" s="48">
        <v>1</v>
      </c>
      <c r="E42" s="49" t="s">
        <v>30</v>
      </c>
      <c r="F42" s="50">
        <v>0</v>
      </c>
      <c r="G42" s="50">
        <f t="shared" si="0"/>
        <v>0</v>
      </c>
      <c r="H42" s="51">
        <f t="shared" si="1"/>
        <v>0</v>
      </c>
      <c r="I42" s="50">
        <f t="shared" si="2"/>
        <v>0</v>
      </c>
      <c r="J42" s="52">
        <v>20</v>
      </c>
      <c r="K42" s="94">
        <f t="shared" si="3"/>
        <v>0</v>
      </c>
      <c r="L42" s="34"/>
    </row>
    <row r="43" spans="1:12" s="44" customFormat="1" ht="140.25" x14ac:dyDescent="0.2">
      <c r="A43" s="45">
        <v>35</v>
      </c>
      <c r="B43" s="68" t="s">
        <v>99</v>
      </c>
      <c r="C43" s="70" t="s">
        <v>100</v>
      </c>
      <c r="D43" s="48">
        <v>1</v>
      </c>
      <c r="E43" s="49" t="s">
        <v>30</v>
      </c>
      <c r="F43" s="50">
        <v>0</v>
      </c>
      <c r="G43" s="50">
        <f t="shared" si="0"/>
        <v>0</v>
      </c>
      <c r="H43" s="51">
        <f t="shared" si="1"/>
        <v>0</v>
      </c>
      <c r="I43" s="50">
        <f t="shared" si="2"/>
        <v>0</v>
      </c>
      <c r="J43" s="52">
        <v>20</v>
      </c>
      <c r="K43" s="94">
        <f t="shared" si="3"/>
        <v>0</v>
      </c>
      <c r="L43" s="34"/>
    </row>
    <row r="44" spans="1:12" s="44" customFormat="1" ht="51" x14ac:dyDescent="0.2">
      <c r="A44" s="45">
        <v>36</v>
      </c>
      <c r="B44" s="68" t="s">
        <v>101</v>
      </c>
      <c r="C44" s="47" t="s">
        <v>102</v>
      </c>
      <c r="D44" s="48">
        <v>1</v>
      </c>
      <c r="E44" s="49" t="s">
        <v>30</v>
      </c>
      <c r="F44" s="50">
        <v>0</v>
      </c>
      <c r="G44" s="50">
        <f t="shared" si="0"/>
        <v>0</v>
      </c>
      <c r="H44" s="51">
        <f t="shared" si="1"/>
        <v>0</v>
      </c>
      <c r="I44" s="50">
        <f t="shared" si="2"/>
        <v>0</v>
      </c>
      <c r="J44" s="52">
        <v>20</v>
      </c>
      <c r="K44" s="94">
        <f t="shared" si="3"/>
        <v>0</v>
      </c>
      <c r="L44" s="34"/>
    </row>
    <row r="45" spans="1:12" s="44" customFormat="1" ht="60" x14ac:dyDescent="0.2">
      <c r="A45" s="45">
        <v>37</v>
      </c>
      <c r="B45" s="71" t="s">
        <v>103</v>
      </c>
      <c r="C45" s="65" t="s">
        <v>104</v>
      </c>
      <c r="D45" s="48">
        <v>1</v>
      </c>
      <c r="E45" s="49" t="s">
        <v>30</v>
      </c>
      <c r="F45" s="50">
        <v>0</v>
      </c>
      <c r="G45" s="50">
        <f t="shared" si="0"/>
        <v>0</v>
      </c>
      <c r="H45" s="51">
        <f t="shared" si="1"/>
        <v>0</v>
      </c>
      <c r="I45" s="50">
        <f t="shared" si="2"/>
        <v>0</v>
      </c>
      <c r="J45" s="52">
        <v>20</v>
      </c>
      <c r="K45" s="94">
        <f t="shared" si="3"/>
        <v>0</v>
      </c>
      <c r="L45" s="34"/>
    </row>
    <row r="46" spans="1:12" s="44" customFormat="1" ht="89.25" x14ac:dyDescent="0.2">
      <c r="A46" s="45">
        <v>38</v>
      </c>
      <c r="B46" s="68" t="s">
        <v>105</v>
      </c>
      <c r="C46" s="70" t="s">
        <v>106</v>
      </c>
      <c r="D46" s="48">
        <v>2</v>
      </c>
      <c r="E46" s="49" t="s">
        <v>30</v>
      </c>
      <c r="F46" s="50">
        <v>0</v>
      </c>
      <c r="G46" s="50">
        <f t="shared" si="0"/>
        <v>0</v>
      </c>
      <c r="H46" s="51">
        <f t="shared" si="1"/>
        <v>0</v>
      </c>
      <c r="I46" s="50">
        <f t="shared" si="2"/>
        <v>0</v>
      </c>
      <c r="J46" s="52">
        <v>20</v>
      </c>
      <c r="K46" s="94">
        <f t="shared" si="3"/>
        <v>0</v>
      </c>
      <c r="L46" s="34"/>
    </row>
    <row r="47" spans="1:12" ht="15" thickBot="1" x14ac:dyDescent="0.25">
      <c r="A47" s="72"/>
      <c r="B47" s="73"/>
      <c r="C47" s="74"/>
      <c r="D47" s="75"/>
      <c r="E47" s="76"/>
      <c r="F47" s="77"/>
      <c r="G47" s="78"/>
      <c r="H47" s="79"/>
      <c r="I47" s="78"/>
      <c r="J47" s="80"/>
      <c r="K47" s="95"/>
    </row>
    <row r="48" spans="1:12" ht="15" thickBot="1" x14ac:dyDescent="0.25">
      <c r="B48" s="81"/>
      <c r="C48" s="81"/>
      <c r="D48" s="82"/>
      <c r="E48" s="83"/>
      <c r="F48" s="84"/>
      <c r="G48" s="84">
        <f>SUM(G5:G47)</f>
        <v>0</v>
      </c>
      <c r="H48" s="84"/>
      <c r="I48" s="84">
        <f>SUMIF(J5:J47,"=10",G5:G47)</f>
        <v>0</v>
      </c>
      <c r="J48" s="85">
        <v>10</v>
      </c>
      <c r="K48" s="86">
        <f>SUMIF(J5:J47,"=10",K5:K47)</f>
        <v>0</v>
      </c>
    </row>
    <row r="49" spans="2:11" ht="15" thickBot="1" x14ac:dyDescent="0.25">
      <c r="B49" s="81"/>
      <c r="C49" s="81"/>
      <c r="D49" s="82"/>
      <c r="E49" s="83"/>
      <c r="F49" s="84"/>
      <c r="G49" s="84"/>
      <c r="H49" s="84"/>
      <c r="I49" s="84">
        <f>SUMIF(J5:J47,"=20",G5:G47)</f>
        <v>0</v>
      </c>
      <c r="J49" s="87">
        <v>20</v>
      </c>
      <c r="K49" s="88">
        <f>SUMIF(J5:J47,"=20",K5:K47)</f>
        <v>0</v>
      </c>
    </row>
    <row r="50" spans="2:11" ht="20.25" x14ac:dyDescent="0.3">
      <c r="B50" s="89"/>
      <c r="C50" s="89"/>
      <c r="F50" s="84"/>
      <c r="G50" s="123" t="s">
        <v>107</v>
      </c>
      <c r="H50" s="124"/>
      <c r="I50" s="125">
        <f>I48</f>
        <v>0</v>
      </c>
      <c r="J50" s="126"/>
      <c r="K50" s="127"/>
    </row>
    <row r="51" spans="2:11" ht="15" thickBot="1" x14ac:dyDescent="0.25">
      <c r="F51" s="84"/>
      <c r="G51" s="128" t="s">
        <v>108</v>
      </c>
      <c r="H51" s="129"/>
      <c r="I51" s="130">
        <f>K48</f>
        <v>0</v>
      </c>
      <c r="J51" s="131"/>
      <c r="K51" s="132"/>
    </row>
    <row r="52" spans="2:11" ht="15" thickBot="1" x14ac:dyDescent="0.25">
      <c r="F52" s="84"/>
      <c r="G52" s="133" t="s">
        <v>109</v>
      </c>
      <c r="H52" s="134"/>
      <c r="I52" s="135">
        <f>SUM(I50:I51)</f>
        <v>0</v>
      </c>
      <c r="J52" s="136"/>
      <c r="K52" s="137"/>
    </row>
    <row r="53" spans="2:11" ht="15.75" x14ac:dyDescent="0.25">
      <c r="B53" s="90"/>
      <c r="C53" s="90"/>
      <c r="F53" s="84"/>
      <c r="G53" s="108" t="s">
        <v>110</v>
      </c>
      <c r="H53" s="109"/>
      <c r="I53" s="110">
        <f>I49</f>
        <v>0</v>
      </c>
      <c r="J53" s="111"/>
      <c r="K53" s="112"/>
    </row>
    <row r="54" spans="2:11" ht="15" thickBot="1" x14ac:dyDescent="0.25">
      <c r="F54" s="84"/>
      <c r="G54" s="113" t="s">
        <v>111</v>
      </c>
      <c r="H54" s="114"/>
      <c r="I54" s="115">
        <f>K49</f>
        <v>0</v>
      </c>
      <c r="J54" s="116"/>
      <c r="K54" s="117"/>
    </row>
    <row r="55" spans="2:11" ht="15" thickBot="1" x14ac:dyDescent="0.25">
      <c r="F55" s="84"/>
      <c r="G55" s="118" t="s">
        <v>112</v>
      </c>
      <c r="H55" s="119"/>
      <c r="I55" s="120">
        <f>SUM(I53:I54)</f>
        <v>0</v>
      </c>
      <c r="J55" s="121"/>
      <c r="K55" s="122"/>
    </row>
    <row r="56" spans="2:11" ht="15" thickBot="1" x14ac:dyDescent="0.25">
      <c r="G56" s="102" t="s">
        <v>113</v>
      </c>
      <c r="H56" s="103"/>
      <c r="I56" s="104">
        <f>ROUND(I50,2)+ROUND(I51,2)+ROUND(I53,2)+ROUND(I54,2)</f>
        <v>0</v>
      </c>
      <c r="J56" s="105"/>
      <c r="K56" s="106"/>
    </row>
    <row r="59" spans="2:11" x14ac:dyDescent="0.2">
      <c r="K59" s="91">
        <f>I56</f>
        <v>0</v>
      </c>
    </row>
    <row r="60" spans="2:11" x14ac:dyDescent="0.2">
      <c r="K60" s="91">
        <f>I53+I50</f>
        <v>0</v>
      </c>
    </row>
    <row r="61" spans="2:11" x14ac:dyDescent="0.2">
      <c r="K61" s="92"/>
    </row>
  </sheetData>
  <mergeCells count="15">
    <mergeCell ref="G56:H56"/>
    <mergeCell ref="I56:K56"/>
    <mergeCell ref="A2:K2"/>
    <mergeCell ref="G53:H53"/>
    <mergeCell ref="I53:K53"/>
    <mergeCell ref="G54:H54"/>
    <mergeCell ref="I54:K54"/>
    <mergeCell ref="G55:H55"/>
    <mergeCell ref="I55:K55"/>
    <mergeCell ref="G50:H50"/>
    <mergeCell ref="I50:K50"/>
    <mergeCell ref="G51:H51"/>
    <mergeCell ref="I51:K51"/>
    <mergeCell ref="G52:H52"/>
    <mergeCell ref="I52:K52"/>
  </mergeCells>
  <conditionalFormatting sqref="G5:G47 I5:I47 J5:K49">
    <cfRule type="cellIs" dxfId="1" priority="1" stopIfTrue="1" operator="equal">
      <formula>0</formula>
    </cfRule>
  </conditionalFormatting>
  <conditionalFormatting sqref="H5:H47">
    <cfRule type="cellIs" dxfId="0" priority="2" stopIfTrue="1" operator="greaterThan">
      <formula>0</formula>
    </cfRule>
  </conditionalFormatting>
  <pageMargins left="0.51181102362204722" right="0.51181102362204722" top="0.55118110236220474" bottom="0.55118110236220474" header="0.31496062992125984" footer="0.31496062992125984"/>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3</vt:i4>
      </vt:variant>
    </vt:vector>
  </HeadingPairs>
  <TitlesOfParts>
    <vt:vector size="5" baseType="lpstr">
      <vt:lpstr>Návrh plnenia kritérií</vt:lpstr>
      <vt:lpstr>Špecifikácia učebných pomôcok</vt:lpstr>
      <vt:lpstr>'Špecifikácia učebných pomôcok'!Názvy_tlače</vt:lpstr>
      <vt:lpstr>'Návrh plnenia kritérií'!Oblasť_tlače</vt:lpstr>
      <vt:lpstr>'Špecifikácia učebných pomôcok'!Oblasť_tlače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Frankovič</dc:creator>
  <cp:lastModifiedBy>Martin Frankovič</cp:lastModifiedBy>
  <cp:lastPrinted>2020-02-12T18:05:46Z</cp:lastPrinted>
  <dcterms:created xsi:type="dcterms:W3CDTF">2010-03-29T08:17:46Z</dcterms:created>
  <dcterms:modified xsi:type="dcterms:W3CDTF">2020-02-12T18:06:37Z</dcterms:modified>
</cp:coreProperties>
</file>